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sdusd-my.sharepoint.com/personal/mmoomjian_sandi_net/Documents/Communications/Bulletens and Circulars/2020-04-13/"/>
    </mc:Choice>
  </mc:AlternateContent>
  <xr:revisionPtr revIDLastSave="0" documentId="8_{E058A52D-7437-B545-8384-BC0331F7641D}" xr6:coauthVersionLast="45" xr6:coauthVersionMax="45" xr10:uidLastSave="{00000000-0000-0000-0000-000000000000}"/>
  <bookViews>
    <workbookView xWindow="0" yWindow="460" windowWidth="19200" windowHeight="10860" xr2:uid="{00000000-000D-0000-FFFF-FFFF00000000}"/>
  </bookViews>
  <sheets>
    <sheet name="2020-21 Non-Athletic Ext Day Gr" sheetId="1" r:id="rId1"/>
  </sheets>
  <definedNames>
    <definedName name="_xlnm.Print_Area" localSheetId="0">'2020-21 Non-Athletic Ext Day Gr'!$A$1:$G$168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4" i="1" l="1"/>
  <c r="C146" i="1" l="1"/>
  <c r="D146" i="1" s="1"/>
  <c r="D161" i="1" l="1"/>
  <c r="C160" i="1"/>
  <c r="D160" i="1" s="1"/>
  <c r="D159" i="1"/>
  <c r="D158" i="1"/>
  <c r="D157" i="1"/>
  <c r="D156" i="1"/>
  <c r="D155" i="1"/>
  <c r="C143" i="1"/>
  <c r="D143" i="1" s="1"/>
  <c r="C140" i="1"/>
  <c r="D140" i="1" s="1"/>
  <c r="C137" i="1"/>
  <c r="D137" i="1" s="1"/>
  <c r="C134" i="1"/>
  <c r="D134" i="1" s="1"/>
  <c r="C131" i="1"/>
  <c r="D131" i="1" s="1"/>
  <c r="C128" i="1"/>
  <c r="D128" i="1" s="1"/>
  <c r="C125" i="1"/>
  <c r="D125" i="1" s="1"/>
  <c r="C122" i="1"/>
  <c r="D122" i="1" s="1"/>
  <c r="C119" i="1"/>
  <c r="D119" i="1" s="1"/>
  <c r="C116" i="1"/>
  <c r="D116" i="1" s="1"/>
  <c r="C113" i="1"/>
  <c r="D113" i="1" s="1"/>
  <c r="C110" i="1"/>
  <c r="D110" i="1" s="1"/>
  <c r="C107" i="1"/>
  <c r="D107" i="1" s="1"/>
  <c r="C104" i="1"/>
  <c r="D104" i="1" s="1"/>
  <c r="C101" i="1"/>
  <c r="D101" i="1" s="1"/>
  <c r="C98" i="1"/>
  <c r="D98" i="1" s="1"/>
  <c r="C95" i="1"/>
  <c r="D95" i="1" s="1"/>
  <c r="C92" i="1"/>
  <c r="D92" i="1" s="1"/>
  <c r="C89" i="1"/>
  <c r="D89" i="1" s="1"/>
  <c r="C86" i="1"/>
  <c r="D86" i="1" s="1"/>
  <c r="C83" i="1"/>
  <c r="D83" i="1" s="1"/>
  <c r="C80" i="1"/>
  <c r="D80" i="1" s="1"/>
  <c r="C77" i="1"/>
  <c r="D77" i="1" s="1"/>
  <c r="C74" i="1"/>
  <c r="D74" i="1" s="1"/>
  <c r="C71" i="1"/>
  <c r="D71" i="1" s="1"/>
  <c r="C68" i="1"/>
  <c r="D68" i="1" s="1"/>
  <c r="C65" i="1"/>
  <c r="D65" i="1" s="1"/>
  <c r="C62" i="1"/>
  <c r="D62" i="1" s="1"/>
  <c r="C59" i="1"/>
  <c r="D59" i="1" s="1"/>
  <c r="C56" i="1"/>
  <c r="D56" i="1" s="1"/>
  <c r="C53" i="1"/>
  <c r="D53" i="1" s="1"/>
  <c r="C50" i="1"/>
  <c r="D50" i="1" s="1"/>
  <c r="C47" i="1"/>
  <c r="D47" i="1" s="1"/>
  <c r="C44" i="1"/>
  <c r="D44" i="1" s="1"/>
  <c r="C41" i="1"/>
  <c r="D41" i="1" s="1"/>
  <c r="C38" i="1"/>
  <c r="D38" i="1" s="1"/>
  <c r="C35" i="1"/>
  <c r="D35" i="1" s="1"/>
  <c r="C32" i="1"/>
  <c r="D32" i="1" s="1"/>
  <c r="C29" i="1"/>
  <c r="D29" i="1" s="1"/>
  <c r="C26" i="1"/>
  <c r="D26" i="1" s="1"/>
  <c r="C23" i="1"/>
  <c r="D23" i="1" s="1"/>
  <c r="C20" i="1"/>
  <c r="D20" i="1" s="1"/>
  <c r="C17" i="1"/>
  <c r="D17" i="1" s="1"/>
  <c r="C14" i="1"/>
  <c r="D14" i="1" s="1"/>
  <c r="C11" i="1"/>
  <c r="D11" i="1" l="1"/>
  <c r="C149" i="1"/>
  <c r="G161" i="1" s="1"/>
</calcChain>
</file>

<file path=xl/sharedStrings.xml><?xml version="1.0" encoding="utf-8"?>
<sst xmlns="http://schemas.openxmlformats.org/spreadsheetml/2006/main" count="176" uniqueCount="75">
  <si>
    <t>San Diego Unified School District</t>
  </si>
  <si>
    <t>SCHOOL ID</t>
  </si>
  <si>
    <t>SCHOOL NAME</t>
  </si>
  <si>
    <t>SUBMIT DATE</t>
  </si>
  <si>
    <t>SCHOOL YEAR</t>
  </si>
  <si>
    <t>PRINCIPAL'S SIGNATURE</t>
  </si>
  <si>
    <t>DISTRICT APPROVAL</t>
  </si>
  <si>
    <t>NON-ATHLETIC ACTIVITIES</t>
  </si>
  <si>
    <t>Assignment Title</t>
  </si>
  <si>
    <t>Units</t>
  </si>
  <si>
    <t xml:space="preserve">Units </t>
  </si>
  <si>
    <t>PLEASE USE ONLY ONE LINE PER NAME</t>
  </si>
  <si>
    <t>Assignment Dates</t>
  </si>
  <si>
    <t>(To add a row, click on a blue cell, go to home tab on top menu bar, click on the "insert" command on the tool bar and select insert sheet rows.)</t>
  </si>
  <si>
    <t>Allowed</t>
  </si>
  <si>
    <t>Assigned</t>
  </si>
  <si>
    <t>First and Last Name of Employee
(If unknown at this time, indicate TBD)</t>
  </si>
  <si>
    <t>From</t>
  </si>
  <si>
    <t>To</t>
  </si>
  <si>
    <t>Academic Deacathlon Sponsor</t>
  </si>
  <si>
    <t>▬</t>
  </si>
  <si>
    <t>Academic League Sponsor</t>
  </si>
  <si>
    <t>AFS Concession Sponsor</t>
  </si>
  <si>
    <t>American Field Service Sponsor</t>
  </si>
  <si>
    <t>Art Services Sponsor</t>
  </si>
  <si>
    <t>Athletic Trainer</t>
  </si>
  <si>
    <t>Awards Assembly Coordinator</t>
  </si>
  <si>
    <t>Cheerleader Sponsor</t>
  </si>
  <si>
    <t>Class Advisor - 9th Grade</t>
  </si>
  <si>
    <t>Class Advisor - 10th Grade</t>
  </si>
  <si>
    <t>Class Advisor - 11th Grade</t>
  </si>
  <si>
    <t>Class Advisory - 12th Grade</t>
  </si>
  <si>
    <t>Club/Social Activities Coordinator</t>
  </si>
  <si>
    <t>CSF Sponsor</t>
  </si>
  <si>
    <t>Dance Production Sponsor</t>
  </si>
  <si>
    <t>Drama Activities Sponsor</t>
  </si>
  <si>
    <t>Drill Team Sponsor</t>
  </si>
  <si>
    <t>Electronics Service</t>
  </si>
  <si>
    <t>Exchange Student Sponsor</t>
  </si>
  <si>
    <t>Girls' League Sponsor</t>
  </si>
  <si>
    <t>Graphic Arts Service Sponsor</t>
  </si>
  <si>
    <t>Instructional Music Sponsor</t>
  </si>
  <si>
    <t>Integration Activity Coordinator</t>
  </si>
  <si>
    <t>ITV Sponsor</t>
  </si>
  <si>
    <t>Letter Carrier Sponsor</t>
  </si>
  <si>
    <t>Modern Dance Sponsor</t>
  </si>
  <si>
    <t>Non-Sports Night Activities Coordinator</t>
  </si>
  <si>
    <t>Peer Counseling Sponsor</t>
  </si>
  <si>
    <t>Public Address Coordinator</t>
  </si>
  <si>
    <t>Rugby Coach (ASB activity)</t>
  </si>
  <si>
    <t>Scholarships and Awards Coordinator</t>
  </si>
  <si>
    <t>School Annual Sponsor</t>
  </si>
  <si>
    <t>School Newspaper Sponsor</t>
  </si>
  <si>
    <t>School Printing Sponsor</t>
  </si>
  <si>
    <t>School Publications &amp; Publicity</t>
  </si>
  <si>
    <t>School Store Coordinator</t>
  </si>
  <si>
    <t>Science Fair Coordinator</t>
  </si>
  <si>
    <t>Special Activities Sponsor</t>
  </si>
  <si>
    <t>Speech Activities Sponsor</t>
  </si>
  <si>
    <t>Stage Crew Sponsor</t>
  </si>
  <si>
    <t>Student Government Sponsor</t>
  </si>
  <si>
    <t>Student Recognition Sponsor</t>
  </si>
  <si>
    <t>Surf Coach (ASB activity)</t>
  </si>
  <si>
    <t>Tutorial Services Coordinator</t>
  </si>
  <si>
    <t>Vocal Music Sponsor</t>
  </si>
  <si>
    <t xml:space="preserve">TOTAL UNITS REQUESTED </t>
  </si>
  <si>
    <t>Units
Requested</t>
  </si>
  <si>
    <t>First and Last Name of Employee 
(If unknown at this time, indicate TBD)</t>
  </si>
  <si>
    <t xml:space="preserve">TOTAL JROTC UNITS </t>
  </si>
  <si>
    <t xml:space="preserve">TOTAL NON-ATHLETIC EXTENDED DAY UNITS </t>
  </si>
  <si>
    <r>
      <t>Instrumental Music</t>
    </r>
    <r>
      <rPr>
        <b/>
        <sz val="9"/>
        <rFont val="Times New Roman"/>
        <family val="1"/>
      </rPr>
      <t xml:space="preserve"> (Orchestra)</t>
    </r>
    <r>
      <rPr>
        <b/>
        <sz val="10"/>
        <rFont val="Times New Roman"/>
        <family val="1"/>
      </rPr>
      <t xml:space="preserve"> Director</t>
    </r>
  </si>
  <si>
    <r>
      <t>JROTC DISTRICT ALLOCATION</t>
    </r>
    <r>
      <rPr>
        <b/>
        <i/>
        <sz val="9"/>
        <rFont val="Times New Roman"/>
        <family val="1"/>
      </rPr>
      <t xml:space="preserve"> 4.5 units per school year for any instructor</t>
    </r>
  </si>
  <si>
    <t>2020-2021 Non-Athletic Extended Day Unit Assignment Request Grid</t>
  </si>
  <si>
    <t>2020-2021</t>
  </si>
  <si>
    <t xml:space="preserve">Submit to the PE, Health &amp; Athletic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</si>
</sst>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.\ dd"/>
  </numFmts>
  <fonts count="21">
    <font>
      <sz val="10"/>
      <color rgb="FF000000"/>
      <name val="Arimo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2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164" fontId="6" fillId="0" borderId="27" xfId="0" applyNumberFormat="1" applyFont="1" applyBorder="1" applyAlignment="1" applyProtection="1">
      <alignment horizontal="right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64" fontId="6" fillId="0" borderId="30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164" fontId="6" fillId="0" borderId="29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64" fontId="6" fillId="0" borderId="35" xfId="0" applyNumberFormat="1" applyFont="1" applyBorder="1" applyAlignment="1" applyProtection="1">
      <alignment horizontal="right" vertical="center"/>
      <protection locked="0"/>
    </xf>
    <xf numFmtId="164" fontId="6" fillId="0" borderId="40" xfId="0" applyNumberFormat="1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7" fillId="0" borderId="44" xfId="0" applyFont="1" applyBorder="1" applyAlignment="1" applyProtection="1">
      <alignment horizontal="righ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protection locked="0"/>
    </xf>
    <xf numFmtId="164" fontId="6" fillId="0" borderId="36" xfId="0" applyNumberFormat="1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protection locked="0"/>
    </xf>
    <xf numFmtId="0" fontId="2" fillId="0" borderId="54" xfId="0" applyFont="1" applyBorder="1" applyAlignment="1" applyProtection="1">
      <protection locked="0"/>
    </xf>
    <xf numFmtId="164" fontId="6" fillId="0" borderId="54" xfId="0" applyNumberFormat="1" applyFont="1" applyBorder="1" applyAlignment="1" applyProtection="1">
      <alignment horizontal="right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164" fontId="6" fillId="0" borderId="56" xfId="0" applyNumberFormat="1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6" fillId="4" borderId="23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14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top"/>
    </xf>
    <xf numFmtId="0" fontId="11" fillId="3" borderId="18" xfId="0" applyFont="1" applyFill="1" applyBorder="1" applyAlignment="1" applyProtection="1">
      <alignment horizontal="center" vertical="top"/>
    </xf>
    <xf numFmtId="0" fontId="14" fillId="3" borderId="2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/>
    </xf>
    <xf numFmtId="0" fontId="15" fillId="5" borderId="31" xfId="0" applyFont="1" applyFill="1" applyBorder="1" applyAlignment="1" applyProtection="1">
      <alignment horizontal="left" vertical="center"/>
    </xf>
    <xf numFmtId="0" fontId="6" fillId="4" borderId="32" xfId="0" applyFont="1" applyFill="1" applyBorder="1" applyAlignment="1" applyProtection="1">
      <alignment horizontal="left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/>
    </xf>
    <xf numFmtId="0" fontId="15" fillId="5" borderId="57" xfId="0" applyFont="1" applyFill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center" vertical="center"/>
    </xf>
    <xf numFmtId="0" fontId="6" fillId="4" borderId="53" xfId="0" applyFont="1" applyFill="1" applyBorder="1" applyAlignment="1" applyProtection="1">
      <alignment horizontal="left" vertical="center"/>
    </xf>
    <xf numFmtId="0" fontId="6" fillId="4" borderId="54" xfId="0" applyFont="1" applyFill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left" vertical="center"/>
    </xf>
    <xf numFmtId="0" fontId="6" fillId="5" borderId="31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center"/>
    </xf>
    <xf numFmtId="0" fontId="6" fillId="5" borderId="57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</xf>
    <xf numFmtId="0" fontId="17" fillId="0" borderId="41" xfId="0" applyFont="1" applyBorder="1" applyAlignment="1" applyProtection="1">
      <alignment horizontal="left" vertical="center"/>
    </xf>
    <xf numFmtId="0" fontId="17" fillId="5" borderId="32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vertical="center"/>
    </xf>
    <xf numFmtId="0" fontId="17" fillId="6" borderId="21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vertical="center"/>
    </xf>
    <xf numFmtId="0" fontId="10" fillId="3" borderId="16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vertical="center"/>
    </xf>
    <xf numFmtId="0" fontId="11" fillId="3" borderId="20" xfId="0" applyFont="1" applyFill="1" applyBorder="1" applyAlignment="1" applyProtection="1">
      <alignment horizontal="center" vertical="top"/>
    </xf>
    <xf numFmtId="0" fontId="1" fillId="3" borderId="20" xfId="0" applyFont="1" applyFill="1" applyBorder="1" applyAlignment="1" applyProtection="1">
      <alignment horizontal="center" vertical="top" wrapText="1"/>
    </xf>
    <xf numFmtId="0" fontId="18" fillId="3" borderId="21" xfId="0" applyFont="1" applyFill="1" applyBorder="1" applyAlignment="1" applyProtection="1">
      <alignment horizontal="center" vertical="center"/>
    </xf>
    <xf numFmtId="0" fontId="6" fillId="6" borderId="37" xfId="0" applyFont="1" applyFill="1" applyBorder="1" applyAlignment="1" applyProtection="1">
      <alignment vertical="center"/>
    </xf>
    <xf numFmtId="0" fontId="17" fillId="6" borderId="50" xfId="0" applyFont="1" applyFill="1" applyBorder="1" applyAlignment="1" applyProtection="1">
      <alignment vertical="center"/>
    </xf>
    <xf numFmtId="0" fontId="6" fillId="7" borderId="1" xfId="0" applyFont="1" applyFill="1" applyBorder="1" applyAlignment="1" applyProtection="1">
      <alignment vertical="center"/>
    </xf>
    <xf numFmtId="0" fontId="17" fillId="7" borderId="2" xfId="0" applyFont="1" applyFill="1" applyBorder="1" applyAlignment="1" applyProtection="1">
      <alignment vertical="center"/>
    </xf>
    <xf numFmtId="0" fontId="17" fillId="7" borderId="2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left" vertical="center"/>
    </xf>
    <xf numFmtId="164" fontId="6" fillId="7" borderId="2" xfId="0" applyNumberFormat="1" applyFont="1" applyFill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/>
    <xf numFmtId="164" fontId="6" fillId="4" borderId="23" xfId="0" applyNumberFormat="1" applyFont="1" applyFill="1" applyBorder="1" applyAlignment="1" applyProtection="1">
      <alignment horizontal="right" vertical="center"/>
    </xf>
    <xf numFmtId="164" fontId="6" fillId="4" borderId="25" xfId="0" applyNumberFormat="1" applyFont="1" applyFill="1" applyBorder="1" applyAlignment="1" applyProtection="1">
      <alignment horizontal="left" vertical="center"/>
    </xf>
    <xf numFmtId="0" fontId="14" fillId="4" borderId="23" xfId="0" applyFont="1" applyFill="1" applyBorder="1" applyAlignment="1" applyProtection="1">
      <alignment horizontal="center" vertical="center"/>
    </xf>
    <xf numFmtId="164" fontId="6" fillId="4" borderId="30" xfId="0" applyNumberFormat="1" applyFont="1" applyFill="1" applyBorder="1" applyAlignment="1" applyProtection="1">
      <alignment horizontal="left" vertical="center"/>
    </xf>
    <xf numFmtId="0" fontId="6" fillId="4" borderId="24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/>
    <xf numFmtId="164" fontId="6" fillId="4" borderId="29" xfId="0" applyNumberFormat="1" applyFont="1" applyFill="1" applyBorder="1" applyAlignment="1" applyProtection="1">
      <alignment horizontal="right" vertical="center"/>
    </xf>
    <xf numFmtId="0" fontId="14" fillId="4" borderId="29" xfId="0" applyFont="1" applyFill="1" applyBorder="1" applyAlignment="1" applyProtection="1">
      <alignment horizontal="center" vertical="center"/>
    </xf>
    <xf numFmtId="0" fontId="6" fillId="4" borderId="55" xfId="0" applyFont="1" applyFill="1" applyBorder="1" applyAlignment="1" applyProtection="1">
      <alignment horizontal="center"/>
    </xf>
    <xf numFmtId="0" fontId="2" fillId="4" borderId="54" xfId="0" applyFont="1" applyFill="1" applyBorder="1" applyAlignment="1" applyProtection="1"/>
    <xf numFmtId="164" fontId="6" fillId="4" borderId="54" xfId="0" applyNumberFormat="1" applyFont="1" applyFill="1" applyBorder="1" applyAlignment="1" applyProtection="1">
      <alignment horizontal="right" vertical="center"/>
    </xf>
    <xf numFmtId="0" fontId="14" fillId="4" borderId="54" xfId="0" applyFont="1" applyFill="1" applyBorder="1" applyAlignment="1" applyProtection="1">
      <alignment horizontal="center" vertical="center"/>
    </xf>
    <xf numFmtId="164" fontId="6" fillId="4" borderId="56" xfId="0" applyNumberFormat="1" applyFont="1" applyFill="1" applyBorder="1" applyAlignment="1" applyProtection="1">
      <alignment horizontal="left" vertical="center"/>
    </xf>
    <xf numFmtId="0" fontId="6" fillId="4" borderId="55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center" vertical="center"/>
    </xf>
    <xf numFmtId="0" fontId="17" fillId="6" borderId="5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right" vertical="center"/>
    </xf>
    <xf numFmtId="164" fontId="6" fillId="0" borderId="13" xfId="0" applyNumberFormat="1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1" fontId="5" fillId="7" borderId="14" xfId="0" applyNumberFormat="1" applyFont="1" applyFill="1" applyBorder="1" applyAlignment="1" applyProtection="1">
      <alignment horizontal="right" vertical="center"/>
    </xf>
    <xf numFmtId="0" fontId="9" fillId="3" borderId="42" xfId="0" applyFont="1" applyFill="1" applyBorder="1" applyAlignment="1" applyProtection="1">
      <alignment horizontal="center"/>
    </xf>
    <xf numFmtId="0" fontId="2" fillId="0" borderId="43" xfId="0" applyFont="1" applyBorder="1" applyProtection="1"/>
    <xf numFmtId="0" fontId="11" fillId="3" borderId="5" xfId="0" applyFont="1" applyFill="1" applyBorder="1" applyAlignment="1" applyProtection="1">
      <alignment horizontal="center" wrapText="1"/>
    </xf>
    <xf numFmtId="0" fontId="2" fillId="0" borderId="9" xfId="0" applyFont="1" applyBorder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0" fillId="0" borderId="0" xfId="0" applyFont="1" applyAlignment="1" applyProtection="1">
      <alignment horizontal="center" vertical="center"/>
    </xf>
  </cellXfs>
  <cellStyles count="1">
    <cellStyle name="Normal" xfId="0" builtinId="0"/>
  </cellStyles>
  <dxfs count="9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8"/>
  <sheetViews>
    <sheetView tabSelected="1" view="pageLayout" zoomScaleNormal="100" workbookViewId="0">
      <selection activeCell="A6" sqref="A6"/>
    </sheetView>
  </sheetViews>
  <sheetFormatPr baseColWidth="10" defaultColWidth="14.5" defaultRowHeight="15" customHeight="1"/>
  <cols>
    <col min="1" max="1" width="41.6640625" style="56" customWidth="1"/>
    <col min="2" max="2" width="9.6640625" style="56" customWidth="1"/>
    <col min="3" max="3" width="11.33203125" style="56" customWidth="1"/>
    <col min="4" max="4" width="56.6640625" style="56" customWidth="1"/>
    <col min="5" max="5" width="12.6640625" style="56" customWidth="1"/>
    <col min="6" max="6" width="2.33203125" style="56" customWidth="1"/>
    <col min="7" max="7" width="12.6640625" style="56" customWidth="1"/>
    <col min="8" max="8" width="7.5" style="56" customWidth="1"/>
    <col min="9" max="26" width="8" style="56" customWidth="1"/>
    <col min="27" max="16384" width="14.5" style="56"/>
  </cols>
  <sheetData>
    <row r="1" spans="1:26" ht="17.25" customHeight="1">
      <c r="A1" s="62" t="s">
        <v>0</v>
      </c>
      <c r="B1" s="6"/>
      <c r="C1" s="7"/>
      <c r="D1" s="8"/>
      <c r="E1" s="4" t="s">
        <v>1</v>
      </c>
      <c r="F1" s="61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62"/>
      <c r="B2" s="6"/>
      <c r="C2" s="7"/>
      <c r="D2" s="8"/>
      <c r="E2" s="63"/>
      <c r="F2" s="64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69" t="s">
        <v>72</v>
      </c>
      <c r="B3" s="170"/>
      <c r="C3" s="170"/>
      <c r="D3" s="170"/>
      <c r="E3" s="170"/>
      <c r="F3" s="170"/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.75" customHeight="1">
      <c r="A4" s="6"/>
      <c r="B4" s="6"/>
      <c r="C4" s="7"/>
      <c r="D4" s="7"/>
      <c r="E4" s="6"/>
      <c r="F4" s="67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68" t="s">
        <v>2</v>
      </c>
      <c r="B5" s="68" t="s">
        <v>3</v>
      </c>
      <c r="C5" s="69" t="s">
        <v>4</v>
      </c>
      <c r="D5" s="68" t="s">
        <v>5</v>
      </c>
      <c r="E5" s="70" t="s">
        <v>6</v>
      </c>
      <c r="F5" s="71"/>
      <c r="G5" s="72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0"/>
      <c r="B6" s="11"/>
      <c r="C6" s="73" t="s">
        <v>73</v>
      </c>
      <c r="D6" s="11"/>
      <c r="E6" s="74"/>
      <c r="F6" s="75"/>
      <c r="G6" s="7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25" customHeight="1">
      <c r="A7" s="57"/>
      <c r="B7" s="1"/>
      <c r="C7" s="2"/>
      <c r="D7" s="1"/>
      <c r="E7" s="1"/>
      <c r="F7" s="42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7" t="s">
        <v>7</v>
      </c>
      <c r="B8" s="78"/>
      <c r="C8" s="79"/>
      <c r="D8" s="78"/>
      <c r="E8" s="78"/>
      <c r="F8" s="80"/>
      <c r="G8" s="81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>
      <c r="A9" s="82" t="s">
        <v>8</v>
      </c>
      <c r="B9" s="83" t="s">
        <v>9</v>
      </c>
      <c r="C9" s="84" t="s">
        <v>10</v>
      </c>
      <c r="D9" s="85" t="s">
        <v>11</v>
      </c>
      <c r="E9" s="86"/>
      <c r="F9" s="87" t="s">
        <v>12</v>
      </c>
      <c r="G9" s="8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36.75" customHeight="1">
      <c r="A10" s="89" t="s">
        <v>13</v>
      </c>
      <c r="B10" s="90" t="s">
        <v>14</v>
      </c>
      <c r="C10" s="91" t="s">
        <v>15</v>
      </c>
      <c r="D10" s="92" t="s">
        <v>16</v>
      </c>
      <c r="E10" s="93" t="s">
        <v>17</v>
      </c>
      <c r="F10" s="93"/>
      <c r="G10" s="94" t="s">
        <v>18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18" customHeight="1">
      <c r="A11" s="95" t="s">
        <v>19</v>
      </c>
      <c r="B11" s="65">
        <v>1.5</v>
      </c>
      <c r="C11" s="139">
        <f>SUM(C12:C13)</f>
        <v>1.5</v>
      </c>
      <c r="D11" s="140" t="str">
        <f>IF(C11&lt;&gt;1.5,"Changes in allowed units (over or under) requires rationale form.","")</f>
        <v/>
      </c>
      <c r="E11" s="141"/>
      <c r="F11" s="65"/>
      <c r="G11" s="1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96"/>
      <c r="B12" s="66"/>
      <c r="C12" s="13">
        <v>1.5</v>
      </c>
      <c r="D12" s="14"/>
      <c r="E12" s="15"/>
      <c r="F12" s="16" t="s">
        <v>20</v>
      </c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97"/>
      <c r="B13" s="66"/>
      <c r="C13" s="13"/>
      <c r="D13" s="18"/>
      <c r="E13" s="15"/>
      <c r="F13" s="19" t="s">
        <v>20</v>
      </c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98" t="s">
        <v>21</v>
      </c>
      <c r="B14" s="99">
        <v>1.5</v>
      </c>
      <c r="C14" s="139">
        <f>SUM(C15:C16)</f>
        <v>1.5</v>
      </c>
      <c r="D14" s="140" t="str">
        <f>IF(C14&lt;&gt;1.5,"Changes in allowed units (over or under) requires rationale form.","")</f>
        <v/>
      </c>
      <c r="E14" s="141"/>
      <c r="F14" s="143"/>
      <c r="G14" s="14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96"/>
      <c r="B15" s="66"/>
      <c r="C15" s="13">
        <v>1.5</v>
      </c>
      <c r="D15" s="14"/>
      <c r="E15" s="15"/>
      <c r="F15" s="16" t="s">
        <v>20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>
      <c r="A16" s="97"/>
      <c r="B16" s="66"/>
      <c r="C16" s="13"/>
      <c r="D16" s="18"/>
      <c r="E16" s="15"/>
      <c r="F16" s="19" t="s">
        <v>20</v>
      </c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98" t="s">
        <v>22</v>
      </c>
      <c r="B17" s="99">
        <v>1.5</v>
      </c>
      <c r="C17" s="145">
        <f>SUM(C18:C19)</f>
        <v>1.5</v>
      </c>
      <c r="D17" s="140" t="str">
        <f>IF(C17&lt;&gt;1.5,"Changes in allowed units (over or under) requires rationale form.","")</f>
        <v/>
      </c>
      <c r="E17" s="141"/>
      <c r="F17" s="143"/>
      <c r="G17" s="14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8" customHeight="1">
      <c r="A18" s="100"/>
      <c r="B18" s="66"/>
      <c r="C18" s="21">
        <v>1.5</v>
      </c>
      <c r="D18" s="14"/>
      <c r="E18" s="22"/>
      <c r="F18" s="19" t="s">
        <v>20</v>
      </c>
      <c r="G18" s="1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8" customHeight="1">
      <c r="A19" s="97"/>
      <c r="B19" s="66"/>
      <c r="C19" s="24"/>
      <c r="D19" s="14"/>
      <c r="E19" s="22"/>
      <c r="F19" s="25" t="s">
        <v>20</v>
      </c>
      <c r="G19" s="1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8" customHeight="1">
      <c r="A20" s="98" t="s">
        <v>23</v>
      </c>
      <c r="B20" s="99">
        <v>2.5</v>
      </c>
      <c r="C20" s="145">
        <f>SUM(C21:C22)</f>
        <v>2.5</v>
      </c>
      <c r="D20" s="146" t="str">
        <f>IF(C20&lt;&gt;2.5,"Changes in allowed units (over or under) requires rationale form.","")</f>
        <v/>
      </c>
      <c r="E20" s="147"/>
      <c r="F20" s="148"/>
      <c r="G20" s="14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8" customHeight="1">
      <c r="A21" s="100"/>
      <c r="B21" s="66"/>
      <c r="C21" s="21">
        <v>2.5</v>
      </c>
      <c r="D21" s="14"/>
      <c r="E21" s="22"/>
      <c r="F21" s="19"/>
      <c r="G21" s="1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8" customHeight="1">
      <c r="A22" s="97"/>
      <c r="B22" s="66"/>
      <c r="C22" s="24"/>
      <c r="D22" s="14"/>
      <c r="E22" s="22"/>
      <c r="F22" s="25" t="s">
        <v>20</v>
      </c>
      <c r="G22" s="1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" customHeight="1">
      <c r="A23" s="98" t="s">
        <v>24</v>
      </c>
      <c r="B23" s="99">
        <v>1</v>
      </c>
      <c r="C23" s="145">
        <f>SUM(C24:C25)</f>
        <v>1</v>
      </c>
      <c r="D23" s="146" t="str">
        <f>IF(C23&lt;&gt;1,"Changes in allowed units (over or under) requires rationale form.","")</f>
        <v/>
      </c>
      <c r="E23" s="147"/>
      <c r="F23" s="148"/>
      <c r="G23" s="14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8" customHeight="1">
      <c r="A24" s="100"/>
      <c r="B24" s="66"/>
      <c r="C24" s="21">
        <v>1</v>
      </c>
      <c r="D24" s="14"/>
      <c r="E24" s="22"/>
      <c r="F24" s="19" t="s">
        <v>20</v>
      </c>
      <c r="G24" s="1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8" customHeight="1">
      <c r="A25" s="97"/>
      <c r="B25" s="66"/>
      <c r="C25" s="24"/>
      <c r="D25" s="14"/>
      <c r="E25" s="15"/>
      <c r="F25" s="19" t="s">
        <v>20</v>
      </c>
      <c r="G25" s="1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" customHeight="1">
      <c r="A26" s="98" t="s">
        <v>25</v>
      </c>
      <c r="B26" s="99">
        <v>1.5</v>
      </c>
      <c r="C26" s="145">
        <f>SUM(C27:C28)</f>
        <v>1.5</v>
      </c>
      <c r="D26" s="146" t="str">
        <f>IF(C26&lt;&gt;1.5,"Changes in allowed units (over or under) requires rationale form.","")</f>
        <v/>
      </c>
      <c r="E26" s="141"/>
      <c r="F26" s="143"/>
      <c r="G26" s="14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8" customHeight="1">
      <c r="A27" s="101"/>
      <c r="B27" s="102"/>
      <c r="C27" s="24">
        <v>1.5</v>
      </c>
      <c r="D27" s="18"/>
      <c r="E27" s="15"/>
      <c r="F27" s="25" t="s">
        <v>20</v>
      </c>
      <c r="G27" s="1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8" customHeight="1">
      <c r="A28" s="97"/>
      <c r="B28" s="103"/>
      <c r="C28" s="24"/>
      <c r="D28" s="18"/>
      <c r="E28" s="15"/>
      <c r="F28" s="25" t="s">
        <v>20</v>
      </c>
      <c r="G28" s="1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8" customHeight="1">
      <c r="A29" s="98" t="s">
        <v>26</v>
      </c>
      <c r="B29" s="99">
        <v>1</v>
      </c>
      <c r="C29" s="145">
        <f>SUM(C30:C31)</f>
        <v>1</v>
      </c>
      <c r="D29" s="146" t="str">
        <f>IF(C29&lt;&gt;1,"Changes in allowed units (over or under) requires rationale form.","")</f>
        <v/>
      </c>
      <c r="E29" s="147"/>
      <c r="F29" s="148"/>
      <c r="G29" s="14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100"/>
      <c r="B30" s="66"/>
      <c r="C30" s="21">
        <v>1</v>
      </c>
      <c r="D30" s="14"/>
      <c r="E30" s="22"/>
      <c r="F30" s="19" t="s">
        <v>20</v>
      </c>
      <c r="G30" s="1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>
      <c r="A31" s="97"/>
      <c r="B31" s="66"/>
      <c r="C31" s="24"/>
      <c r="D31" s="18"/>
      <c r="E31" s="15"/>
      <c r="F31" s="19" t="s">
        <v>20</v>
      </c>
      <c r="G31" s="1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98" t="s">
        <v>27</v>
      </c>
      <c r="B32" s="99">
        <v>3.5</v>
      </c>
      <c r="C32" s="139">
        <f>SUM(C33:C34)</f>
        <v>3.5</v>
      </c>
      <c r="D32" s="140" t="str">
        <f>IF(C32&lt;&gt;3.5,"Changes in allowed units (over or under) requires rationale form.","")</f>
        <v/>
      </c>
      <c r="E32" s="141"/>
      <c r="F32" s="143"/>
      <c r="G32" s="14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104"/>
      <c r="B33" s="103"/>
      <c r="C33" s="45">
        <v>3.5</v>
      </c>
      <c r="D33" s="29"/>
      <c r="E33" s="46"/>
      <c r="F33" s="44" t="s">
        <v>20</v>
      </c>
      <c r="G33" s="2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105"/>
      <c r="B34" s="106"/>
      <c r="C34" s="47"/>
      <c r="D34" s="48"/>
      <c r="E34" s="49"/>
      <c r="F34" s="50" t="s">
        <v>20</v>
      </c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107" t="s">
        <v>28</v>
      </c>
      <c r="B35" s="108">
        <v>1</v>
      </c>
      <c r="C35" s="149">
        <f>SUM(C36:C37)</f>
        <v>1</v>
      </c>
      <c r="D35" s="150" t="str">
        <f>IF(C35&lt;&gt;1,"Changes in allowed units (over or under) requires rationale form.","")</f>
        <v/>
      </c>
      <c r="E35" s="151"/>
      <c r="F35" s="152"/>
      <c r="G35" s="15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109"/>
      <c r="B36" s="66"/>
      <c r="C36" s="13">
        <v>1</v>
      </c>
      <c r="D36" s="18"/>
      <c r="E36" s="15"/>
      <c r="F36" s="44" t="s">
        <v>20</v>
      </c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97"/>
      <c r="B37" s="103"/>
      <c r="C37" s="13"/>
      <c r="D37" s="18"/>
      <c r="E37" s="15"/>
      <c r="F37" s="25" t="s">
        <v>20</v>
      </c>
      <c r="G37" s="1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98" t="s">
        <v>29</v>
      </c>
      <c r="B38" s="99">
        <v>1</v>
      </c>
      <c r="C38" s="145">
        <f>SUM(C39:C40)</f>
        <v>1</v>
      </c>
      <c r="D38" s="146" t="str">
        <f>IF(C38&lt;&gt;1,"Changes in allowed units (over or under) requires rationale form.","")</f>
        <v/>
      </c>
      <c r="E38" s="147"/>
      <c r="F38" s="148"/>
      <c r="G38" s="14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8" customHeight="1">
      <c r="A39" s="100"/>
      <c r="B39" s="66"/>
      <c r="C39" s="21">
        <v>1</v>
      </c>
      <c r="D39" s="14"/>
      <c r="E39" s="22"/>
      <c r="F39" s="19" t="s">
        <v>20</v>
      </c>
      <c r="G39" s="17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8" customHeight="1">
      <c r="A40" s="110"/>
      <c r="B40" s="66"/>
      <c r="C40" s="24"/>
      <c r="D40" s="14"/>
      <c r="E40" s="22"/>
      <c r="F40" s="25" t="s">
        <v>20</v>
      </c>
      <c r="G40" s="1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8" customHeight="1">
      <c r="A41" s="98" t="s">
        <v>30</v>
      </c>
      <c r="B41" s="99">
        <v>1</v>
      </c>
      <c r="C41" s="145">
        <f>SUM(C42:C43)</f>
        <v>1</v>
      </c>
      <c r="D41" s="146" t="str">
        <f>IF(C41&lt;&gt;1,"Changes in allowed units (over or under) requires rationale form.","")</f>
        <v/>
      </c>
      <c r="E41" s="147"/>
      <c r="F41" s="148"/>
      <c r="G41" s="14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8" customHeight="1">
      <c r="A42" s="100"/>
      <c r="B42" s="66"/>
      <c r="C42" s="21">
        <v>1</v>
      </c>
      <c r="D42" s="14"/>
      <c r="E42" s="22"/>
      <c r="F42" s="19" t="s">
        <v>20</v>
      </c>
      <c r="G42" s="17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8" customHeight="1">
      <c r="A43" s="110"/>
      <c r="B43" s="66"/>
      <c r="C43" s="24"/>
      <c r="D43" s="14"/>
      <c r="E43" s="15"/>
      <c r="F43" s="19" t="s">
        <v>20</v>
      </c>
      <c r="G43" s="17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8" customHeight="1">
      <c r="A44" s="98" t="s">
        <v>31</v>
      </c>
      <c r="B44" s="99">
        <v>3</v>
      </c>
      <c r="C44" s="139">
        <f>SUM(C45:C46)</f>
        <v>3</v>
      </c>
      <c r="D44" s="146" t="str">
        <f>IF(C44&lt;&gt;3,"Changes in allowed units (over or under) requires rationale form.","")</f>
        <v/>
      </c>
      <c r="E44" s="141"/>
      <c r="F44" s="143"/>
      <c r="G44" s="14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>
      <c r="A45" s="101"/>
      <c r="B45" s="102"/>
      <c r="C45" s="13">
        <v>3</v>
      </c>
      <c r="D45" s="18"/>
      <c r="E45" s="15"/>
      <c r="F45" s="25" t="s">
        <v>20</v>
      </c>
      <c r="G45" s="1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>
      <c r="A46" s="111"/>
      <c r="B46" s="103"/>
      <c r="C46" s="13"/>
      <c r="D46" s="18"/>
      <c r="E46" s="15"/>
      <c r="F46" s="25" t="s">
        <v>20</v>
      </c>
      <c r="G46" s="1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>
      <c r="A47" s="98" t="s">
        <v>32</v>
      </c>
      <c r="B47" s="99">
        <v>2.5</v>
      </c>
      <c r="C47" s="139">
        <f>SUM(C48:C49)</f>
        <v>2.5</v>
      </c>
      <c r="D47" s="146" t="str">
        <f>IF(C47&lt;&gt;2.5,"Changes in allowed units (over or under) requires rationale form.","")</f>
        <v/>
      </c>
      <c r="E47" s="141"/>
      <c r="F47" s="148"/>
      <c r="G47" s="14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>
      <c r="A48" s="100"/>
      <c r="B48" s="66"/>
      <c r="C48" s="13">
        <v>2.5</v>
      </c>
      <c r="D48" s="18"/>
      <c r="E48" s="15"/>
      <c r="F48" s="16" t="s">
        <v>20</v>
      </c>
      <c r="G48" s="1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>
      <c r="A49" s="110"/>
      <c r="B49" s="66"/>
      <c r="C49" s="13"/>
      <c r="D49" s="18"/>
      <c r="E49" s="15"/>
      <c r="F49" s="25" t="s">
        <v>20</v>
      </c>
      <c r="G49" s="1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>
      <c r="A50" s="98" t="s">
        <v>33</v>
      </c>
      <c r="B50" s="99">
        <v>2</v>
      </c>
      <c r="C50" s="145">
        <f>SUM(C51:C52)</f>
        <v>2</v>
      </c>
      <c r="D50" s="140" t="str">
        <f>IF(C50&lt;&gt;2,"Changes in allowed units (over or under) requires rationale form.","")</f>
        <v/>
      </c>
      <c r="E50" s="147"/>
      <c r="F50" s="148"/>
      <c r="G50" s="14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8" customHeight="1">
      <c r="A51" s="100"/>
      <c r="B51" s="66"/>
      <c r="C51" s="21">
        <v>2</v>
      </c>
      <c r="D51" s="14"/>
      <c r="E51" s="22"/>
      <c r="F51" s="19" t="s">
        <v>20</v>
      </c>
      <c r="G51" s="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8" customHeight="1">
      <c r="A52" s="110"/>
      <c r="B52" s="66"/>
      <c r="C52" s="24"/>
      <c r="D52" s="14"/>
      <c r="E52" s="22"/>
      <c r="F52" s="25" t="s">
        <v>20</v>
      </c>
      <c r="G52" s="17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8" customHeight="1">
      <c r="A53" s="98" t="s">
        <v>34</v>
      </c>
      <c r="B53" s="99">
        <v>1</v>
      </c>
      <c r="C53" s="145">
        <f>SUM(C54:C55)</f>
        <v>1</v>
      </c>
      <c r="D53" s="146" t="str">
        <f>IF(C53&lt;&gt;1,"Changes in allowed units (over or under) requires rationale form.","")</f>
        <v/>
      </c>
      <c r="E53" s="147"/>
      <c r="F53" s="148"/>
      <c r="G53" s="14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8" customHeight="1">
      <c r="A54" s="100"/>
      <c r="B54" s="66"/>
      <c r="C54" s="21">
        <v>1</v>
      </c>
      <c r="D54" s="14"/>
      <c r="E54" s="22"/>
      <c r="F54" s="19" t="s">
        <v>20</v>
      </c>
      <c r="G54" s="17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8" customHeight="1">
      <c r="A55" s="110"/>
      <c r="B55" s="66"/>
      <c r="C55" s="24"/>
      <c r="D55" s="18"/>
      <c r="E55" s="15"/>
      <c r="F55" s="19" t="s">
        <v>20</v>
      </c>
      <c r="G55" s="1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8" customHeight="1">
      <c r="A56" s="98" t="s">
        <v>35</v>
      </c>
      <c r="B56" s="99">
        <v>3.5</v>
      </c>
      <c r="C56" s="139">
        <f>SUM(C57:C58)</f>
        <v>3.5</v>
      </c>
      <c r="D56" s="140" t="str">
        <f>IF(C56&lt;&gt;3.5,"Changes in allowed units (over or under) requires rationale form.","")</f>
        <v/>
      </c>
      <c r="E56" s="141"/>
      <c r="F56" s="143"/>
      <c r="G56" s="1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>
      <c r="A57" s="100"/>
      <c r="B57" s="66"/>
      <c r="C57" s="13">
        <v>3.5</v>
      </c>
      <c r="D57" s="18"/>
      <c r="E57" s="15"/>
      <c r="F57" s="16" t="s">
        <v>20</v>
      </c>
      <c r="G57" s="1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>
      <c r="A58" s="110"/>
      <c r="B58" s="66"/>
      <c r="C58" s="13"/>
      <c r="D58" s="18"/>
      <c r="E58" s="15"/>
      <c r="F58" s="19" t="s">
        <v>20</v>
      </c>
      <c r="G58" s="1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>
      <c r="A59" s="98" t="s">
        <v>36</v>
      </c>
      <c r="B59" s="99">
        <v>3.5</v>
      </c>
      <c r="C59" s="139">
        <f>SUM(C60:C61)</f>
        <v>3.5</v>
      </c>
      <c r="D59" s="140" t="str">
        <f>IF(C59&lt;&gt;3.5,"Changes in allowed units (over or under) requires rationale form.","")</f>
        <v/>
      </c>
      <c r="E59" s="141"/>
      <c r="F59" s="143"/>
      <c r="G59" s="14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>
      <c r="A60" s="100"/>
      <c r="B60" s="66"/>
      <c r="C60" s="13">
        <v>3.5</v>
      </c>
      <c r="D60" s="18"/>
      <c r="E60" s="15"/>
      <c r="F60" s="16" t="s">
        <v>20</v>
      </c>
      <c r="G60" s="1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>
      <c r="A61" s="110"/>
      <c r="B61" s="66"/>
      <c r="C61" s="13"/>
      <c r="D61" s="18"/>
      <c r="E61" s="15"/>
      <c r="F61" s="25" t="s">
        <v>20</v>
      </c>
      <c r="G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>
      <c r="A62" s="98" t="s">
        <v>37</v>
      </c>
      <c r="B62" s="99">
        <v>1.5</v>
      </c>
      <c r="C62" s="145">
        <f>SUM(C63:C64)</f>
        <v>1.5</v>
      </c>
      <c r="D62" s="146" t="str">
        <f>IF(C62&lt;&gt;1.5,"Changes in allowed units (over or under) requires rationale form.","")</f>
        <v/>
      </c>
      <c r="E62" s="147"/>
      <c r="F62" s="148"/>
      <c r="G62" s="14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8" customHeight="1">
      <c r="A63" s="100"/>
      <c r="B63" s="66"/>
      <c r="C63" s="21">
        <v>1.5</v>
      </c>
      <c r="D63" s="14"/>
      <c r="E63" s="22"/>
      <c r="F63" s="19" t="s">
        <v>20</v>
      </c>
      <c r="G63" s="17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8" customHeight="1">
      <c r="A64" s="110"/>
      <c r="B64" s="66"/>
      <c r="C64" s="24"/>
      <c r="D64" s="14"/>
      <c r="E64" s="22"/>
      <c r="F64" s="25" t="s">
        <v>20</v>
      </c>
      <c r="G64" s="17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8" customHeight="1">
      <c r="A65" s="98" t="s">
        <v>38</v>
      </c>
      <c r="B65" s="99">
        <v>1.5</v>
      </c>
      <c r="C65" s="145">
        <f>SUM(C66:C67)</f>
        <v>1.5</v>
      </c>
      <c r="D65" s="146" t="str">
        <f>IF(C65&lt;&gt;1.5,"Changes in allowed units (over or under) requires rationale form.","")</f>
        <v/>
      </c>
      <c r="E65" s="147"/>
      <c r="F65" s="148"/>
      <c r="G65" s="14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8" customHeight="1">
      <c r="A66" s="104"/>
      <c r="B66" s="103"/>
      <c r="C66" s="52">
        <v>1.5</v>
      </c>
      <c r="D66" s="43"/>
      <c r="E66" s="27"/>
      <c r="F66" s="25" t="s">
        <v>20</v>
      </c>
      <c r="G66" s="2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8" customHeight="1">
      <c r="A67" s="112"/>
      <c r="B67" s="106"/>
      <c r="C67" s="53"/>
      <c r="D67" s="48"/>
      <c r="E67" s="49"/>
      <c r="F67" s="50" t="s">
        <v>20</v>
      </c>
      <c r="G67" s="5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8" customHeight="1">
      <c r="A68" s="107" t="s">
        <v>39</v>
      </c>
      <c r="B68" s="108">
        <v>2</v>
      </c>
      <c r="C68" s="154">
        <f>SUM(C69:C70)</f>
        <v>2</v>
      </c>
      <c r="D68" s="150" t="str">
        <f>IF(C68&lt;&gt;2,"Changes in allowed units (over or under) requires rationale form.","")</f>
        <v/>
      </c>
      <c r="E68" s="151"/>
      <c r="F68" s="152"/>
      <c r="G68" s="15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8" customHeight="1">
      <c r="A69" s="109"/>
      <c r="B69" s="66"/>
      <c r="C69" s="24">
        <v>2</v>
      </c>
      <c r="D69" s="18"/>
      <c r="E69" s="15"/>
      <c r="F69" s="16" t="s">
        <v>20</v>
      </c>
      <c r="G69" s="20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8" customHeight="1">
      <c r="A70" s="113"/>
      <c r="B70" s="66"/>
      <c r="C70" s="24"/>
      <c r="D70" s="14"/>
      <c r="E70" s="22"/>
      <c r="F70" s="25" t="s">
        <v>20</v>
      </c>
      <c r="G70" s="17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8" customHeight="1">
      <c r="A71" s="98" t="s">
        <v>40</v>
      </c>
      <c r="B71" s="99">
        <v>1.5</v>
      </c>
      <c r="C71" s="145">
        <f>SUM(C72:C73)</f>
        <v>1.5</v>
      </c>
      <c r="D71" s="146" t="str">
        <f>IF(C71&lt;&gt;1.5,"Changes in allowed units (over or under) requires rationale form.","")</f>
        <v/>
      </c>
      <c r="E71" s="147"/>
      <c r="F71" s="148"/>
      <c r="G71" s="14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8" customHeight="1">
      <c r="A72" s="100"/>
      <c r="B72" s="66"/>
      <c r="C72" s="21">
        <v>1.5</v>
      </c>
      <c r="D72" s="14"/>
      <c r="E72" s="22"/>
      <c r="F72" s="19" t="s">
        <v>20</v>
      </c>
      <c r="G72" s="1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8" customHeight="1">
      <c r="A73" s="110"/>
      <c r="B73" s="66"/>
      <c r="C73" s="24"/>
      <c r="D73" s="18"/>
      <c r="E73" s="22"/>
      <c r="F73" s="25" t="s">
        <v>20</v>
      </c>
      <c r="G73" s="17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8" customHeight="1">
      <c r="A74" s="98" t="s">
        <v>70</v>
      </c>
      <c r="B74" s="99">
        <v>2</v>
      </c>
      <c r="C74" s="145">
        <f>SUM(C75:C76)</f>
        <v>2</v>
      </c>
      <c r="D74" s="140" t="str">
        <f>IF(C74&lt;&gt;2,"Changes in allowed units (over or under) requires rationale form.","")</f>
        <v/>
      </c>
      <c r="E74" s="147"/>
      <c r="F74" s="148"/>
      <c r="G74" s="14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8" customHeight="1">
      <c r="A75" s="101"/>
      <c r="B75" s="66"/>
      <c r="C75" s="21">
        <v>2</v>
      </c>
      <c r="D75" s="14"/>
      <c r="E75" s="22"/>
      <c r="F75" s="19" t="s">
        <v>20</v>
      </c>
      <c r="G75" s="17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8" customHeight="1">
      <c r="A76" s="111"/>
      <c r="B76" s="66"/>
      <c r="C76" s="24"/>
      <c r="D76" s="18"/>
      <c r="E76" s="15"/>
      <c r="F76" s="19" t="s">
        <v>20</v>
      </c>
      <c r="G76" s="17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8" customHeight="1">
      <c r="A77" s="98" t="s">
        <v>41</v>
      </c>
      <c r="B77" s="99">
        <v>4</v>
      </c>
      <c r="C77" s="139">
        <f>SUM(C78:C79)</f>
        <v>4</v>
      </c>
      <c r="D77" s="140" t="str">
        <f>IF(C77&lt;&gt;4,"Changes in allowed units (over or under) requires rationale form.","")</f>
        <v/>
      </c>
      <c r="E77" s="141"/>
      <c r="F77" s="143"/>
      <c r="G77" s="1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>
      <c r="A78" s="100"/>
      <c r="B78" s="66"/>
      <c r="C78" s="13">
        <v>4</v>
      </c>
      <c r="D78" s="18"/>
      <c r="E78" s="15"/>
      <c r="F78" s="16" t="s">
        <v>20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>
      <c r="A79" s="110"/>
      <c r="B79" s="66"/>
      <c r="C79" s="13"/>
      <c r="D79" s="18"/>
      <c r="E79" s="15"/>
      <c r="F79" s="25" t="s">
        <v>20</v>
      </c>
      <c r="G79" s="1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>
      <c r="A80" s="98" t="s">
        <v>42</v>
      </c>
      <c r="B80" s="99">
        <v>1</v>
      </c>
      <c r="C80" s="145">
        <f>SUM(C81:C82)</f>
        <v>1</v>
      </c>
      <c r="D80" s="146" t="str">
        <f>IF(C80&lt;&gt;1,"Changes in allowed units (over or under) requires rationale form.","")</f>
        <v/>
      </c>
      <c r="E80" s="147"/>
      <c r="F80" s="148"/>
      <c r="G80" s="14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8" customHeight="1">
      <c r="A81" s="100"/>
      <c r="B81" s="66"/>
      <c r="C81" s="21">
        <v>1</v>
      </c>
      <c r="D81" s="14"/>
      <c r="E81" s="22"/>
      <c r="F81" s="19" t="s">
        <v>20</v>
      </c>
      <c r="G81" s="1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8" customHeight="1">
      <c r="A82" s="110"/>
      <c r="B82" s="66"/>
      <c r="C82" s="24"/>
      <c r="D82" s="14"/>
      <c r="E82" s="22"/>
      <c r="F82" s="25" t="s">
        <v>20</v>
      </c>
      <c r="G82" s="17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8" customHeight="1">
      <c r="A83" s="98" t="s">
        <v>43</v>
      </c>
      <c r="B83" s="99">
        <v>1</v>
      </c>
      <c r="C83" s="145">
        <f>SUM(C84:C85)</f>
        <v>1</v>
      </c>
      <c r="D83" s="146" t="str">
        <f>IF(C83&lt;&gt;1,"Changes in allowed units (over or under) requires rationale form.","")</f>
        <v/>
      </c>
      <c r="E83" s="147"/>
      <c r="F83" s="148"/>
      <c r="G83" s="14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8" customHeight="1">
      <c r="A84" s="100"/>
      <c r="B84" s="66"/>
      <c r="C84" s="21">
        <v>1</v>
      </c>
      <c r="D84" s="14"/>
      <c r="E84" s="22"/>
      <c r="F84" s="19" t="s">
        <v>20</v>
      </c>
      <c r="G84" s="17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8" customHeight="1">
      <c r="A85" s="110"/>
      <c r="B85" s="66"/>
      <c r="C85" s="24"/>
      <c r="D85" s="14"/>
      <c r="E85" s="22"/>
      <c r="F85" s="25" t="s">
        <v>20</v>
      </c>
      <c r="G85" s="17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8" customHeight="1">
      <c r="A86" s="98" t="s">
        <v>44</v>
      </c>
      <c r="B86" s="99">
        <v>1.5</v>
      </c>
      <c r="C86" s="145">
        <f>SUM(C87:C88)</f>
        <v>1.5</v>
      </c>
      <c r="D86" s="146" t="str">
        <f>IF(C86&lt;&gt;1.5,"Changes in allowed units (over or under) requires rationale form.","")</f>
        <v/>
      </c>
      <c r="E86" s="147"/>
      <c r="F86" s="148"/>
      <c r="G86" s="14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8" customHeight="1">
      <c r="A87" s="100"/>
      <c r="B87" s="66"/>
      <c r="C87" s="21">
        <v>1.5</v>
      </c>
      <c r="D87" s="14"/>
      <c r="E87" s="22"/>
      <c r="F87" s="19" t="s">
        <v>20</v>
      </c>
      <c r="G87" s="17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8" customHeight="1">
      <c r="A88" s="110"/>
      <c r="B88" s="66"/>
      <c r="C88" s="24"/>
      <c r="D88" s="14"/>
      <c r="E88" s="22"/>
      <c r="F88" s="25" t="s">
        <v>20</v>
      </c>
      <c r="G88" s="17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8" customHeight="1">
      <c r="A89" s="98" t="s">
        <v>45</v>
      </c>
      <c r="B89" s="99">
        <v>1.5</v>
      </c>
      <c r="C89" s="145">
        <f>SUM(C90:C91)</f>
        <v>1.5</v>
      </c>
      <c r="D89" s="146" t="str">
        <f>IF(C89&lt;&gt;1.5,"Changes in allowed units (over or under) requires rationale form.","")</f>
        <v/>
      </c>
      <c r="E89" s="147"/>
      <c r="F89" s="148"/>
      <c r="G89" s="14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8" customHeight="1">
      <c r="A90" s="100"/>
      <c r="B90" s="66"/>
      <c r="C90" s="21">
        <v>1.5</v>
      </c>
      <c r="D90" s="14"/>
      <c r="E90" s="22"/>
      <c r="F90" s="19" t="s">
        <v>20</v>
      </c>
      <c r="G90" s="17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8" customHeight="1">
      <c r="A91" s="110"/>
      <c r="B91" s="66"/>
      <c r="C91" s="24"/>
      <c r="D91" s="14"/>
      <c r="E91" s="22"/>
      <c r="F91" s="25" t="s">
        <v>20</v>
      </c>
      <c r="G91" s="17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8" customHeight="1">
      <c r="A92" s="98" t="s">
        <v>46</v>
      </c>
      <c r="B92" s="99">
        <v>3</v>
      </c>
      <c r="C92" s="145">
        <f>SUM(C93:C94)</f>
        <v>3</v>
      </c>
      <c r="D92" s="146" t="str">
        <f>IF(C92&lt;&gt;3,"Changes in allowed units (over or under) requires rationale form.","")</f>
        <v/>
      </c>
      <c r="E92" s="147"/>
      <c r="F92" s="148"/>
      <c r="G92" s="14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8" customHeight="1">
      <c r="A93" s="100"/>
      <c r="B93" s="66"/>
      <c r="C93" s="21">
        <v>3</v>
      </c>
      <c r="D93" s="14"/>
      <c r="E93" s="22"/>
      <c r="F93" s="19" t="s">
        <v>20</v>
      </c>
      <c r="G93" s="17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8" customHeight="1">
      <c r="A94" s="110"/>
      <c r="B94" s="66"/>
      <c r="C94" s="24"/>
      <c r="D94" s="14"/>
      <c r="E94" s="22"/>
      <c r="F94" s="25" t="s">
        <v>20</v>
      </c>
      <c r="G94" s="17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8" customHeight="1">
      <c r="A95" s="98" t="s">
        <v>47</v>
      </c>
      <c r="B95" s="99">
        <v>1</v>
      </c>
      <c r="C95" s="145">
        <f>SUM(C96:C97)</f>
        <v>1</v>
      </c>
      <c r="D95" s="146" t="str">
        <f>IF(C95&lt;&gt;1,"Changes in allowed units (over or under) requires rationale form.","")</f>
        <v/>
      </c>
      <c r="E95" s="147"/>
      <c r="F95" s="148"/>
      <c r="G95" s="144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8" customHeight="1">
      <c r="A96" s="100"/>
      <c r="B96" s="66"/>
      <c r="C96" s="21">
        <v>1</v>
      </c>
      <c r="D96" s="14"/>
      <c r="E96" s="22"/>
      <c r="F96" s="19" t="s">
        <v>20</v>
      </c>
      <c r="G96" s="17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8" customHeight="1">
      <c r="A97" s="110"/>
      <c r="B97" s="66"/>
      <c r="C97" s="24"/>
      <c r="D97" s="14"/>
      <c r="E97" s="22"/>
      <c r="F97" s="25" t="s">
        <v>20</v>
      </c>
      <c r="G97" s="17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8" customHeight="1">
      <c r="A98" s="98" t="s">
        <v>48</v>
      </c>
      <c r="B98" s="99">
        <v>1.5</v>
      </c>
      <c r="C98" s="145">
        <f>SUM(C99:C100)</f>
        <v>1.5</v>
      </c>
      <c r="D98" s="146" t="str">
        <f>IF(C98&lt;&gt;1.5,"Changes in allowed units (over or under) requires rationale form.","")</f>
        <v/>
      </c>
      <c r="E98" s="147"/>
      <c r="F98" s="148"/>
      <c r="G98" s="144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8" customHeight="1">
      <c r="A99" s="104"/>
      <c r="B99" s="103"/>
      <c r="C99" s="52">
        <v>1.5</v>
      </c>
      <c r="D99" s="43"/>
      <c r="E99" s="27"/>
      <c r="F99" s="25" t="s">
        <v>20</v>
      </c>
      <c r="G99" s="28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8" customHeight="1">
      <c r="A100" s="112"/>
      <c r="B100" s="106"/>
      <c r="C100" s="53"/>
      <c r="D100" s="48"/>
      <c r="E100" s="49"/>
      <c r="F100" s="50" t="s">
        <v>20</v>
      </c>
      <c r="G100" s="5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8" customHeight="1">
      <c r="A101" s="107" t="s">
        <v>49</v>
      </c>
      <c r="B101" s="108">
        <v>2</v>
      </c>
      <c r="C101" s="154">
        <f>SUM(C102:C103)</f>
        <v>2</v>
      </c>
      <c r="D101" s="150" t="str">
        <f>IF(C101&lt;&gt;2,"Changes in allowed units (over or under) requires rationale form.","")</f>
        <v/>
      </c>
      <c r="E101" s="151"/>
      <c r="F101" s="152"/>
      <c r="G101" s="15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8" customHeight="1">
      <c r="A102" s="109"/>
      <c r="B102" s="66"/>
      <c r="C102" s="24">
        <v>2</v>
      </c>
      <c r="D102" s="18"/>
      <c r="E102" s="15"/>
      <c r="F102" s="44" t="s">
        <v>20</v>
      </c>
      <c r="G102" s="20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8" customHeight="1">
      <c r="A103" s="111"/>
      <c r="B103" s="103"/>
      <c r="C103" s="24"/>
      <c r="D103" s="18"/>
      <c r="E103" s="22"/>
      <c r="F103" s="25" t="s">
        <v>20</v>
      </c>
      <c r="G103" s="17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8" customHeight="1">
      <c r="A104" s="98" t="s">
        <v>50</v>
      </c>
      <c r="B104" s="99">
        <v>2.5</v>
      </c>
      <c r="C104" s="145">
        <f>SUM(C105:C106)</f>
        <v>2.5</v>
      </c>
      <c r="D104" s="146" t="str">
        <f>IF(C104&lt;&gt;2.5,"Changes in allowed units (over or under) requires rationale form.","")</f>
        <v/>
      </c>
      <c r="E104" s="147"/>
      <c r="F104" s="148"/>
      <c r="G104" s="144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8" customHeight="1">
      <c r="A105" s="100"/>
      <c r="B105" s="66"/>
      <c r="C105" s="21">
        <v>2.5</v>
      </c>
      <c r="D105" s="14"/>
      <c r="E105" s="22"/>
      <c r="F105" s="19" t="s">
        <v>20</v>
      </c>
      <c r="G105" s="17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8" customHeight="1">
      <c r="A106" s="110"/>
      <c r="B106" s="66"/>
      <c r="C106" s="24"/>
      <c r="D106" s="14"/>
      <c r="E106" s="15"/>
      <c r="F106" s="19" t="s">
        <v>20</v>
      </c>
      <c r="G106" s="1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8" customHeight="1">
      <c r="A107" s="98" t="s">
        <v>51</v>
      </c>
      <c r="B107" s="99">
        <v>3</v>
      </c>
      <c r="C107" s="139">
        <f>SUM(C108:C109)</f>
        <v>3</v>
      </c>
      <c r="D107" s="146" t="str">
        <f>IF(C107&lt;&gt;3,"Changes in allowed units (over or under) requires rationale form.","")</f>
        <v/>
      </c>
      <c r="E107" s="141"/>
      <c r="F107" s="143"/>
      <c r="G107" s="14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>
      <c r="A108" s="100"/>
      <c r="B108" s="66"/>
      <c r="C108" s="13">
        <v>3</v>
      </c>
      <c r="D108" s="18"/>
      <c r="E108" s="15"/>
      <c r="F108" s="16" t="s">
        <v>20</v>
      </c>
      <c r="G108" s="1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>
      <c r="A109" s="110"/>
      <c r="B109" s="66"/>
      <c r="C109" s="13"/>
      <c r="D109" s="18"/>
      <c r="E109" s="15"/>
      <c r="F109" s="19" t="s">
        <v>20</v>
      </c>
      <c r="G109" s="1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>
      <c r="A110" s="98" t="s">
        <v>52</v>
      </c>
      <c r="B110" s="99">
        <v>3</v>
      </c>
      <c r="C110" s="139">
        <f>SUM(C111:C112)</f>
        <v>3</v>
      </c>
      <c r="D110" s="146" t="str">
        <f>IF(C110&lt;&gt;3,"Changes in allowed units (over or under) requires rationale form.","")</f>
        <v/>
      </c>
      <c r="E110" s="141"/>
      <c r="F110" s="143"/>
      <c r="G110" s="14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>
      <c r="A111" s="100"/>
      <c r="B111" s="66"/>
      <c r="C111" s="13">
        <v>3</v>
      </c>
      <c r="D111" s="18"/>
      <c r="E111" s="15"/>
      <c r="F111" s="16" t="s">
        <v>20</v>
      </c>
      <c r="G111" s="1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>
      <c r="A112" s="110"/>
      <c r="B112" s="66"/>
      <c r="C112" s="13"/>
      <c r="D112" s="18"/>
      <c r="E112" s="15"/>
      <c r="F112" s="25" t="s">
        <v>20</v>
      </c>
      <c r="G112" s="1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>
      <c r="A113" s="98" t="s">
        <v>53</v>
      </c>
      <c r="B113" s="99">
        <v>1.5</v>
      </c>
      <c r="C113" s="145">
        <f>SUM(C114:C115)</f>
        <v>1.5</v>
      </c>
      <c r="D113" s="146" t="str">
        <f>IF(C113&lt;&gt;1.5,"Changes in allowed units (over or under) requires rationale form.","")</f>
        <v/>
      </c>
      <c r="E113" s="147"/>
      <c r="F113" s="148"/>
      <c r="G113" s="144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8" customHeight="1">
      <c r="A114" s="100"/>
      <c r="B114" s="66"/>
      <c r="C114" s="21">
        <v>1.5</v>
      </c>
      <c r="D114" s="14"/>
      <c r="E114" s="22"/>
      <c r="F114" s="19" t="s">
        <v>20</v>
      </c>
      <c r="G114" s="17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8" customHeight="1">
      <c r="A115" s="110"/>
      <c r="B115" s="66"/>
      <c r="C115" s="24"/>
      <c r="D115" s="18"/>
      <c r="E115" s="22"/>
      <c r="F115" s="25" t="s">
        <v>20</v>
      </c>
      <c r="G115" s="17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8" customHeight="1">
      <c r="A116" s="98" t="s">
        <v>54</v>
      </c>
      <c r="B116" s="99">
        <v>3.5</v>
      </c>
      <c r="C116" s="145">
        <f>SUM(C117:C118)</f>
        <v>3.5</v>
      </c>
      <c r="D116" s="140" t="str">
        <f>IF(C116&lt;&gt;3.5,"Changes in allowed units (over or under) requires rationaleform.","")</f>
        <v/>
      </c>
      <c r="E116" s="147"/>
      <c r="F116" s="148"/>
      <c r="G116" s="14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8" customHeight="1">
      <c r="A117" s="100"/>
      <c r="B117" s="66"/>
      <c r="C117" s="21">
        <v>3.5</v>
      </c>
      <c r="D117" s="14"/>
      <c r="E117" s="22"/>
      <c r="F117" s="19" t="s">
        <v>20</v>
      </c>
      <c r="G117" s="17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8" customHeight="1">
      <c r="A118" s="110"/>
      <c r="B118" s="66"/>
      <c r="C118" s="24"/>
      <c r="D118" s="14"/>
      <c r="E118" s="22"/>
      <c r="F118" s="25" t="s">
        <v>20</v>
      </c>
      <c r="G118" s="17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8" customHeight="1">
      <c r="A119" s="98" t="s">
        <v>55</v>
      </c>
      <c r="B119" s="99">
        <v>1.5</v>
      </c>
      <c r="C119" s="145">
        <f>SUM(C120:C121)</f>
        <v>1.5</v>
      </c>
      <c r="D119" s="146" t="str">
        <f>IF(C119&lt;&gt;1.5,"Changes in allowed units (over or under) requires rationale form.","")</f>
        <v/>
      </c>
      <c r="E119" s="147"/>
      <c r="F119" s="148"/>
      <c r="G119" s="144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8" customHeight="1">
      <c r="A120" s="100"/>
      <c r="B120" s="66"/>
      <c r="C120" s="21">
        <v>1.5</v>
      </c>
      <c r="D120" s="14"/>
      <c r="E120" s="22"/>
      <c r="F120" s="19" t="s">
        <v>20</v>
      </c>
      <c r="G120" s="17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8" customHeight="1">
      <c r="A121" s="110"/>
      <c r="B121" s="66"/>
      <c r="C121" s="24"/>
      <c r="D121" s="18"/>
      <c r="E121" s="22"/>
      <c r="F121" s="25" t="s">
        <v>20</v>
      </c>
      <c r="G121" s="17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8" customHeight="1">
      <c r="A122" s="98" t="s">
        <v>56</v>
      </c>
      <c r="B122" s="99">
        <v>2</v>
      </c>
      <c r="C122" s="145">
        <f>SUM(C123:C124)</f>
        <v>2</v>
      </c>
      <c r="D122" s="140" t="str">
        <f>IF(C122&lt;&gt;2,"Changes in allowed units (over or under) requires rationale form.","")</f>
        <v/>
      </c>
      <c r="E122" s="147"/>
      <c r="F122" s="148"/>
      <c r="G122" s="144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8" customHeight="1">
      <c r="A123" s="100"/>
      <c r="B123" s="66"/>
      <c r="C123" s="21">
        <v>2</v>
      </c>
      <c r="D123" s="14"/>
      <c r="E123" s="22"/>
      <c r="F123" s="19" t="s">
        <v>20</v>
      </c>
      <c r="G123" s="17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8" customHeight="1">
      <c r="A124" s="110"/>
      <c r="B124" s="66"/>
      <c r="C124" s="24"/>
      <c r="D124" s="18"/>
      <c r="E124" s="22"/>
      <c r="F124" s="25" t="s">
        <v>20</v>
      </c>
      <c r="G124" s="17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8" customHeight="1">
      <c r="A125" s="98" t="s">
        <v>57</v>
      </c>
      <c r="B125" s="99">
        <v>2</v>
      </c>
      <c r="C125" s="145">
        <f>SUM(C126:C127)</f>
        <v>2</v>
      </c>
      <c r="D125" s="140" t="str">
        <f>IF(C125&lt;&gt;2,"Changes in allowed units (over or under) requires rationale form.","")</f>
        <v/>
      </c>
      <c r="E125" s="147"/>
      <c r="F125" s="148"/>
      <c r="G125" s="144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8" customHeight="1">
      <c r="A126" s="100"/>
      <c r="B126" s="66"/>
      <c r="C126" s="21">
        <v>2</v>
      </c>
      <c r="D126" s="14"/>
      <c r="E126" s="22"/>
      <c r="F126" s="19" t="s">
        <v>20</v>
      </c>
      <c r="G126" s="17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8" customHeight="1">
      <c r="A127" s="110"/>
      <c r="B127" s="66"/>
      <c r="C127" s="24"/>
      <c r="D127" s="14"/>
      <c r="E127" s="15"/>
      <c r="F127" s="25" t="s">
        <v>20</v>
      </c>
      <c r="G127" s="17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8" customHeight="1">
      <c r="A128" s="98" t="s">
        <v>58</v>
      </c>
      <c r="B128" s="99">
        <v>3</v>
      </c>
      <c r="C128" s="139">
        <f>SUM(C129:C130)</f>
        <v>3</v>
      </c>
      <c r="D128" s="146" t="str">
        <f>IF(C128&lt;&gt;3,"Changes in allowed units (over or under) requires rationale form.","")</f>
        <v/>
      </c>
      <c r="E128" s="141"/>
      <c r="F128" s="143"/>
      <c r="G128" s="14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customHeight="1">
      <c r="A129" s="100"/>
      <c r="B129" s="66"/>
      <c r="C129" s="13">
        <v>3</v>
      </c>
      <c r="D129" s="18"/>
      <c r="E129" s="15"/>
      <c r="F129" s="16" t="s">
        <v>20</v>
      </c>
      <c r="G129" s="1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customHeight="1">
      <c r="A130" s="110"/>
      <c r="B130" s="66"/>
      <c r="C130" s="13"/>
      <c r="D130" s="18"/>
      <c r="E130" s="15"/>
      <c r="F130" s="25" t="s">
        <v>20</v>
      </c>
      <c r="G130" s="1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customHeight="1">
      <c r="A131" s="98" t="s">
        <v>59</v>
      </c>
      <c r="B131" s="99">
        <v>2</v>
      </c>
      <c r="C131" s="145">
        <f>SUM(C132:C133)</f>
        <v>2</v>
      </c>
      <c r="D131" s="140" t="str">
        <f>IF(C131&lt;&gt;2,"Changes in allowed units (over or under) requires rationale form.","")</f>
        <v/>
      </c>
      <c r="E131" s="147"/>
      <c r="F131" s="148"/>
      <c r="G131" s="144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8" customHeight="1">
      <c r="A132" s="104"/>
      <c r="B132" s="103"/>
      <c r="C132" s="52">
        <v>2</v>
      </c>
      <c r="D132" s="43"/>
      <c r="E132" s="27"/>
      <c r="F132" s="25" t="s">
        <v>20</v>
      </c>
      <c r="G132" s="28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8" customHeight="1">
      <c r="A133" s="112"/>
      <c r="B133" s="106"/>
      <c r="C133" s="53"/>
      <c r="D133" s="48"/>
      <c r="E133" s="49"/>
      <c r="F133" s="50" t="s">
        <v>20</v>
      </c>
      <c r="G133" s="51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8" customHeight="1">
      <c r="A134" s="107" t="s">
        <v>60</v>
      </c>
      <c r="B134" s="108">
        <v>3</v>
      </c>
      <c r="C134" s="149">
        <f>SUM(C135:C136)</f>
        <v>3</v>
      </c>
      <c r="D134" s="150" t="str">
        <f>IF(C134&lt;&gt;3,"Changes in allowed units (over or under) requires rationale form.","")</f>
        <v/>
      </c>
      <c r="E134" s="151"/>
      <c r="F134" s="152"/>
      <c r="G134" s="15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customHeight="1">
      <c r="A135" s="114"/>
      <c r="B135" s="66"/>
      <c r="C135" s="13">
        <v>3</v>
      </c>
      <c r="D135" s="18"/>
      <c r="E135" s="15"/>
      <c r="F135" s="16" t="s">
        <v>20</v>
      </c>
      <c r="G135" s="2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>
      <c r="A136" s="110"/>
      <c r="B136" s="66"/>
      <c r="C136" s="13"/>
      <c r="D136" s="18"/>
      <c r="E136" s="22"/>
      <c r="F136" s="25" t="s">
        <v>20</v>
      </c>
      <c r="G136" s="1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customHeight="1">
      <c r="A137" s="98" t="s">
        <v>61</v>
      </c>
      <c r="B137" s="99">
        <v>1.5</v>
      </c>
      <c r="C137" s="145">
        <f>SUM(C138:C139)</f>
        <v>1.5</v>
      </c>
      <c r="D137" s="146" t="str">
        <f>IF(C137&lt;&gt;1.5,"Changes in allowed units (over or under) requires rationale form.","")</f>
        <v/>
      </c>
      <c r="E137" s="147"/>
      <c r="F137" s="148"/>
      <c r="G137" s="144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8" customHeight="1">
      <c r="A138" s="100"/>
      <c r="B138" s="66"/>
      <c r="C138" s="21">
        <v>1.5</v>
      </c>
      <c r="D138" s="14"/>
      <c r="E138" s="22"/>
      <c r="F138" s="19" t="s">
        <v>20</v>
      </c>
      <c r="G138" s="17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8" customHeight="1">
      <c r="A139" s="110"/>
      <c r="B139" s="66"/>
      <c r="C139" s="24"/>
      <c r="D139" s="18"/>
      <c r="E139" s="22"/>
      <c r="F139" s="25" t="s">
        <v>20</v>
      </c>
      <c r="G139" s="17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8" customHeight="1">
      <c r="A140" s="98" t="s">
        <v>62</v>
      </c>
      <c r="B140" s="99">
        <v>2</v>
      </c>
      <c r="C140" s="139">
        <f>SUM(C141:C142)</f>
        <v>2</v>
      </c>
      <c r="D140" s="140" t="str">
        <f>IF(C140&lt;&gt;2,"Changes in allowed units (over or under) requires rationale form.","")</f>
        <v/>
      </c>
      <c r="E140" s="147"/>
      <c r="F140" s="148"/>
      <c r="G140" s="14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>
      <c r="A141" s="101"/>
      <c r="B141" s="102"/>
      <c r="C141" s="13">
        <v>2</v>
      </c>
      <c r="D141" s="18"/>
      <c r="E141" s="22"/>
      <c r="F141" s="25" t="s">
        <v>20</v>
      </c>
      <c r="G141" s="1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customHeight="1">
      <c r="A142" s="111"/>
      <c r="B142" s="103"/>
      <c r="C142" s="13"/>
      <c r="D142" s="18"/>
      <c r="E142" s="22"/>
      <c r="F142" s="25" t="s">
        <v>20</v>
      </c>
      <c r="G142" s="1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>
      <c r="A143" s="98" t="s">
        <v>63</v>
      </c>
      <c r="B143" s="99">
        <v>1</v>
      </c>
      <c r="C143" s="155">
        <f>SUM(C144:C145)</f>
        <v>1</v>
      </c>
      <c r="D143" s="146" t="str">
        <f>IF(C143&lt;&gt;1,"Changes in allowed units (over or under) requires rationale form.","")</f>
        <v/>
      </c>
      <c r="E143" s="147"/>
      <c r="F143" s="148"/>
      <c r="G143" s="144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8" customHeight="1">
      <c r="A144" s="101"/>
      <c r="B144" s="66"/>
      <c r="C144" s="21">
        <v>1</v>
      </c>
      <c r="D144" s="14"/>
      <c r="E144" s="27"/>
      <c r="F144" s="25" t="s">
        <v>20</v>
      </c>
      <c r="G144" s="28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8" customHeight="1">
      <c r="A145" s="115"/>
      <c r="B145" s="66"/>
      <c r="C145" s="24"/>
      <c r="D145" s="18"/>
      <c r="E145" s="27"/>
      <c r="F145" s="25" t="s">
        <v>20</v>
      </c>
      <c r="G145" s="28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8" customHeight="1">
      <c r="A146" s="98" t="s">
        <v>64</v>
      </c>
      <c r="B146" s="99">
        <v>4</v>
      </c>
      <c r="C146" s="139">
        <f>SUM(C147:C148)</f>
        <v>4</v>
      </c>
      <c r="D146" s="140" t="str">
        <f>IF(C146&lt;&gt;4,"Changes in allowed units (over or under) requires rationale form.","")</f>
        <v/>
      </c>
      <c r="E146" s="147"/>
      <c r="F146" s="148"/>
      <c r="G146" s="14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customHeight="1">
      <c r="A147" s="116"/>
      <c r="B147" s="102"/>
      <c r="C147" s="14">
        <v>4</v>
      </c>
      <c r="D147" s="29"/>
      <c r="E147" s="27"/>
      <c r="F147" s="25" t="s">
        <v>20</v>
      </c>
      <c r="G147" s="2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customHeight="1">
      <c r="A148" s="117"/>
      <c r="B148" s="102"/>
      <c r="C148" s="14"/>
      <c r="D148" s="14"/>
      <c r="E148" s="22"/>
      <c r="F148" s="19" t="s">
        <v>20</v>
      </c>
      <c r="G148" s="1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118" t="s">
        <v>65</v>
      </c>
      <c r="B149" s="119"/>
      <c r="C149" s="156">
        <f>SUM(C11+C14+C17+C20+C23+C26+C29+C32+C38+C35+C41+C44+C47+C50+C53+C56+C59+C62+C65+C68+C71+C74+C77+C80+C83+C86+C89+C92+C95+C98+C101+C104+C107+C110+C113+C116+C119+C122+C125+C128+C131+C134+C137+C140+C143+C146)</f>
        <v>93</v>
      </c>
      <c r="D149" s="159"/>
      <c r="E149" s="160"/>
      <c r="F149" s="158"/>
      <c r="G149" s="16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9.75" customHeight="1">
      <c r="A150" s="163"/>
      <c r="B150" s="6"/>
      <c r="C150" s="7"/>
      <c r="D150" s="6"/>
      <c r="E150" s="6"/>
      <c r="F150" s="67"/>
      <c r="G150" s="16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20" t="s">
        <v>71</v>
      </c>
      <c r="B151" s="121"/>
      <c r="C151" s="122"/>
      <c r="D151" s="121"/>
      <c r="E151" s="121"/>
      <c r="F151" s="123"/>
      <c r="G151" s="124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" customHeight="1">
      <c r="A152" s="165" t="s">
        <v>8</v>
      </c>
      <c r="B152" s="125"/>
      <c r="C152" s="167" t="s">
        <v>66</v>
      </c>
      <c r="D152" s="85" t="s">
        <v>11</v>
      </c>
      <c r="E152" s="86"/>
      <c r="F152" s="126" t="s">
        <v>12</v>
      </c>
      <c r="G152" s="127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24.75" customHeight="1">
      <c r="A153" s="166"/>
      <c r="B153" s="128"/>
      <c r="C153" s="168"/>
      <c r="D153" s="129" t="s">
        <v>67</v>
      </c>
      <c r="E153" s="93" t="s">
        <v>17</v>
      </c>
      <c r="F153" s="130"/>
      <c r="G153" s="94" t="s">
        <v>18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6.5" customHeight="1">
      <c r="A154" s="30"/>
      <c r="B154" s="31"/>
      <c r="C154" s="12"/>
      <c r="D154" s="32" t="str">
        <f t="shared" ref="D154:D159" si="0">IF(C154&gt;2.25,"Cannot exceed 2.25 unit, per instructor, per semester.","")</f>
        <v/>
      </c>
      <c r="E154" s="33"/>
      <c r="F154" s="16" t="s">
        <v>20</v>
      </c>
      <c r="G154" s="34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6.5" customHeight="1">
      <c r="A155" s="35"/>
      <c r="B155" s="36"/>
      <c r="C155" s="26"/>
      <c r="D155" s="37" t="str">
        <f t="shared" si="0"/>
        <v/>
      </c>
      <c r="E155" s="22"/>
      <c r="F155" s="19" t="s">
        <v>20</v>
      </c>
      <c r="G155" s="17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6.5" customHeight="1">
      <c r="A156" s="38"/>
      <c r="B156" s="39"/>
      <c r="C156" s="26"/>
      <c r="D156" s="37" t="str">
        <f t="shared" si="0"/>
        <v/>
      </c>
      <c r="E156" s="22"/>
      <c r="F156" s="19" t="s">
        <v>20</v>
      </c>
      <c r="G156" s="17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6.5" customHeight="1">
      <c r="A157" s="54"/>
      <c r="B157" s="40"/>
      <c r="C157" s="41"/>
      <c r="D157" s="37" t="str">
        <f t="shared" si="0"/>
        <v/>
      </c>
      <c r="E157" s="22"/>
      <c r="F157" s="19" t="s">
        <v>20</v>
      </c>
      <c r="G157" s="1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54"/>
      <c r="B158" s="40"/>
      <c r="C158" s="41"/>
      <c r="D158" s="37" t="str">
        <f t="shared" si="0"/>
        <v/>
      </c>
      <c r="E158" s="22"/>
      <c r="F158" s="19" t="s">
        <v>20</v>
      </c>
      <c r="G158" s="1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55"/>
      <c r="B159" s="40"/>
      <c r="C159" s="41"/>
      <c r="D159" s="37" t="str">
        <f t="shared" si="0"/>
        <v/>
      </c>
      <c r="E159" s="22"/>
      <c r="F159" s="19" t="s">
        <v>20</v>
      </c>
      <c r="G159" s="1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131" t="s">
        <v>68</v>
      </c>
      <c r="B160" s="132"/>
      <c r="C160" s="157">
        <f>SUM(C154:C159)</f>
        <v>0</v>
      </c>
      <c r="D160" s="159" t="str">
        <f>IF(C160&gt;9,"Cannot exceed 9 units this section.","")</f>
        <v/>
      </c>
      <c r="E160" s="160"/>
      <c r="F160" s="158"/>
      <c r="G160" s="16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6.25" customHeight="1">
      <c r="A161" s="133" t="s">
        <v>69</v>
      </c>
      <c r="B161" s="134"/>
      <c r="C161" s="135"/>
      <c r="D161" s="136" t="str">
        <f>IF(C161&gt;102,"Cannot exceed 102 units this section.","")</f>
        <v/>
      </c>
      <c r="E161" s="137"/>
      <c r="F161" s="138"/>
      <c r="G161" s="164">
        <f>SUM(C149+C160)</f>
        <v>93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6"/>
      <c r="C162" s="7"/>
      <c r="D162" s="6"/>
      <c r="E162" s="6"/>
      <c r="F162" s="6"/>
      <c r="G162" s="6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71" t="s">
        <v>74</v>
      </c>
      <c r="B163" s="171"/>
      <c r="C163" s="171"/>
      <c r="D163" s="171"/>
      <c r="E163" s="171"/>
      <c r="F163" s="171"/>
      <c r="G163" s="17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6"/>
      <c r="B164" s="6"/>
      <c r="C164" s="7"/>
      <c r="D164" s="6"/>
      <c r="E164" s="6"/>
      <c r="F164" s="67"/>
      <c r="G164" s="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"/>
      <c r="B165" s="6"/>
      <c r="C165" s="7"/>
      <c r="D165" s="6"/>
      <c r="E165" s="6"/>
      <c r="F165" s="67"/>
      <c r="G165" s="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"/>
      <c r="B166" s="6"/>
      <c r="C166" s="7"/>
      <c r="D166" s="6"/>
      <c r="E166" s="6"/>
      <c r="F166" s="67"/>
      <c r="G166" s="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6"/>
      <c r="B167" s="6"/>
      <c r="C167" s="7"/>
      <c r="D167" s="6"/>
      <c r="E167" s="6"/>
      <c r="F167" s="67"/>
      <c r="G167" s="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6"/>
      <c r="B168" s="6"/>
      <c r="C168" s="7"/>
      <c r="D168" s="6"/>
      <c r="E168" s="6"/>
      <c r="F168" s="67"/>
      <c r="G168" s="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</sheetData>
  <sheetProtection algorithmName="SHA-512" hashValue="HRn6ecn9SJChHfdR8iwrsYW2V5hgH6NJIQS8pHj1cLg8OZNyaDK+e91teM0bzD+wUEdaPyIw16D0czx+1frDGg==" saltValue="An4q0lu8cbLWNl1NhbYUuw==" spinCount="100000" sheet="1" selectLockedCells="1"/>
  <mergeCells count="4">
    <mergeCell ref="A152:A153"/>
    <mergeCell ref="C152:C153"/>
    <mergeCell ref="A3:G3"/>
    <mergeCell ref="A163:G163"/>
  </mergeCells>
  <conditionalFormatting sqref="D160:G160">
    <cfRule type="expression" dxfId="98" priority="1">
      <formula>$C$160&gt;9</formula>
    </cfRule>
  </conditionalFormatting>
  <conditionalFormatting sqref="D154">
    <cfRule type="expression" dxfId="97" priority="2">
      <formula>$C$154&gt;2.25</formula>
    </cfRule>
  </conditionalFormatting>
  <conditionalFormatting sqref="D155">
    <cfRule type="expression" dxfId="96" priority="3">
      <formula>$C$155&gt;2.25</formula>
    </cfRule>
  </conditionalFormatting>
  <conditionalFormatting sqref="D156">
    <cfRule type="expression" dxfId="95" priority="4">
      <formula>$C$156&gt;2.25</formula>
    </cfRule>
  </conditionalFormatting>
  <conditionalFormatting sqref="D157:D158">
    <cfRule type="expression" dxfId="94" priority="5">
      <formula>$C$157&gt;2.25</formula>
    </cfRule>
  </conditionalFormatting>
  <conditionalFormatting sqref="C11">
    <cfRule type="expression" dxfId="93" priority="6">
      <formula>C11&lt;&gt;1.5</formula>
    </cfRule>
  </conditionalFormatting>
  <conditionalFormatting sqref="D14">
    <cfRule type="expression" dxfId="92" priority="7">
      <formula>C14&lt;&gt;1.5</formula>
    </cfRule>
  </conditionalFormatting>
  <conditionalFormatting sqref="C14">
    <cfRule type="expression" dxfId="91" priority="8">
      <formula>C14&lt;&gt;1.5</formula>
    </cfRule>
  </conditionalFormatting>
  <conditionalFormatting sqref="D32">
    <cfRule type="expression" dxfId="90" priority="9">
      <formula>C32&lt;&gt;3.5</formula>
    </cfRule>
  </conditionalFormatting>
  <conditionalFormatting sqref="C32">
    <cfRule type="expression" dxfId="89" priority="10">
      <formula>C32&lt;&gt;3.5</formula>
    </cfRule>
  </conditionalFormatting>
  <conditionalFormatting sqref="C32">
    <cfRule type="expression" dxfId="88" priority="11">
      <formula>C32&gt;3.5</formula>
    </cfRule>
  </conditionalFormatting>
  <conditionalFormatting sqref="C47">
    <cfRule type="expression" dxfId="87" priority="12">
      <formula>C47&lt;&gt;2.5</formula>
    </cfRule>
  </conditionalFormatting>
  <conditionalFormatting sqref="C56">
    <cfRule type="expression" dxfId="86" priority="13">
      <formula>C56&lt;&gt;3.5</formula>
    </cfRule>
  </conditionalFormatting>
  <conditionalFormatting sqref="C59">
    <cfRule type="expression" dxfId="85" priority="14">
      <formula>C59&lt;&gt;3.5</formula>
    </cfRule>
  </conditionalFormatting>
  <conditionalFormatting sqref="D77">
    <cfRule type="expression" dxfId="84" priority="15">
      <formula>$C$77&lt;&gt;4</formula>
    </cfRule>
  </conditionalFormatting>
  <conditionalFormatting sqref="C77">
    <cfRule type="expression" dxfId="83" priority="16">
      <formula>C77&lt;&gt;4</formula>
    </cfRule>
  </conditionalFormatting>
  <conditionalFormatting sqref="C107">
    <cfRule type="expression" dxfId="82" priority="17">
      <formula>C107&lt;&gt;3</formula>
    </cfRule>
  </conditionalFormatting>
  <conditionalFormatting sqref="C110">
    <cfRule type="expression" dxfId="81" priority="18">
      <formula>C110&lt;&gt;3</formula>
    </cfRule>
  </conditionalFormatting>
  <conditionalFormatting sqref="C128">
    <cfRule type="expression" dxfId="80" priority="19">
      <formula>C128&lt;&gt;3</formula>
    </cfRule>
  </conditionalFormatting>
  <conditionalFormatting sqref="C134">
    <cfRule type="expression" dxfId="79" priority="20">
      <formula>C134&lt;&gt;3</formula>
    </cfRule>
  </conditionalFormatting>
  <conditionalFormatting sqref="C146">
    <cfRule type="expression" dxfId="78" priority="21">
      <formula>C146&lt;&gt;4</formula>
    </cfRule>
  </conditionalFormatting>
  <conditionalFormatting sqref="D23">
    <cfRule type="expression" dxfId="77" priority="22">
      <formula>C23&lt;&gt;1</formula>
    </cfRule>
  </conditionalFormatting>
  <conditionalFormatting sqref="D50">
    <cfRule type="expression" dxfId="76" priority="23">
      <formula>C50&lt;&gt;2</formula>
    </cfRule>
  </conditionalFormatting>
  <conditionalFormatting sqref="D116">
    <cfRule type="expression" dxfId="75" priority="24">
      <formula>C116&lt;&gt;3.5</formula>
    </cfRule>
  </conditionalFormatting>
  <conditionalFormatting sqref="D68">
    <cfRule type="expression" dxfId="74" priority="25">
      <formula>C68&lt;&gt;2</formula>
    </cfRule>
  </conditionalFormatting>
  <conditionalFormatting sqref="D17">
    <cfRule type="expression" dxfId="73" priority="26">
      <formula>C17&lt;&gt;1.5</formula>
    </cfRule>
  </conditionalFormatting>
  <conditionalFormatting sqref="D20">
    <cfRule type="expression" dxfId="72" priority="27">
      <formula>C20&lt;&gt;2.5</formula>
    </cfRule>
  </conditionalFormatting>
  <conditionalFormatting sqref="D44">
    <cfRule type="expression" dxfId="71" priority="28">
      <formula>C44&lt;&gt;3</formula>
    </cfRule>
  </conditionalFormatting>
  <conditionalFormatting sqref="D101">
    <cfRule type="expression" dxfId="70" priority="29">
      <formula>C101&lt;&gt;2</formula>
    </cfRule>
  </conditionalFormatting>
  <conditionalFormatting sqref="D11">
    <cfRule type="expression" dxfId="69" priority="30">
      <formula>C11&lt;&gt;1.5</formula>
    </cfRule>
  </conditionalFormatting>
  <conditionalFormatting sqref="D26">
    <cfRule type="expression" dxfId="68" priority="31">
      <formula>C26&lt;&gt;1.5</formula>
    </cfRule>
  </conditionalFormatting>
  <conditionalFormatting sqref="D62">
    <cfRule type="expression" dxfId="67" priority="32">
      <formula>C62&lt;&gt;1.5</formula>
    </cfRule>
  </conditionalFormatting>
  <conditionalFormatting sqref="D65">
    <cfRule type="expression" dxfId="66" priority="33">
      <formula>C65&lt;&gt;1.5</formula>
    </cfRule>
  </conditionalFormatting>
  <conditionalFormatting sqref="D71">
    <cfRule type="expression" dxfId="65" priority="34">
      <formula>C71&lt;&gt;1.5</formula>
    </cfRule>
  </conditionalFormatting>
  <conditionalFormatting sqref="D86">
    <cfRule type="expression" dxfId="64" priority="35">
      <formula>C86&lt;&gt;1.5</formula>
    </cfRule>
  </conditionalFormatting>
  <conditionalFormatting sqref="D89">
    <cfRule type="expression" dxfId="63" priority="36">
      <formula>C89&lt;&gt;1.5</formula>
    </cfRule>
  </conditionalFormatting>
  <conditionalFormatting sqref="D98">
    <cfRule type="expression" dxfId="62" priority="37">
      <formula>C98&lt;&gt;1.5</formula>
    </cfRule>
  </conditionalFormatting>
  <conditionalFormatting sqref="D113">
    <cfRule type="expression" dxfId="61" priority="38">
      <formula>C113&lt;&gt;1.5</formula>
    </cfRule>
  </conditionalFormatting>
  <conditionalFormatting sqref="D119">
    <cfRule type="expression" dxfId="60" priority="39">
      <formula>C119&lt;&gt;1.5</formula>
    </cfRule>
  </conditionalFormatting>
  <conditionalFormatting sqref="D137">
    <cfRule type="expression" dxfId="59" priority="40">
      <formula>C137&lt;&gt;1.5</formula>
    </cfRule>
  </conditionalFormatting>
  <conditionalFormatting sqref="D29">
    <cfRule type="expression" dxfId="58" priority="41">
      <formula>C29&lt;&gt;1</formula>
    </cfRule>
  </conditionalFormatting>
  <conditionalFormatting sqref="D35">
    <cfRule type="expression" dxfId="57" priority="42">
      <formula>C35&lt;&gt;1</formula>
    </cfRule>
  </conditionalFormatting>
  <conditionalFormatting sqref="D38">
    <cfRule type="expression" dxfId="56" priority="43">
      <formula>C38&lt;&gt;1</formula>
    </cfRule>
  </conditionalFormatting>
  <conditionalFormatting sqref="D41">
    <cfRule type="expression" dxfId="55" priority="44">
      <formula>C41&lt;&gt;1</formula>
    </cfRule>
  </conditionalFormatting>
  <conditionalFormatting sqref="D53">
    <cfRule type="expression" dxfId="54" priority="45">
      <formula>C53&lt;&gt;1</formula>
    </cfRule>
  </conditionalFormatting>
  <conditionalFormatting sqref="D80">
    <cfRule type="expression" dxfId="53" priority="46">
      <formula>C80&lt;&gt;1</formula>
    </cfRule>
  </conditionalFormatting>
  <conditionalFormatting sqref="D83">
    <cfRule type="expression" dxfId="52" priority="47">
      <formula>C83&lt;&gt;1</formula>
    </cfRule>
  </conditionalFormatting>
  <conditionalFormatting sqref="D95">
    <cfRule type="expression" dxfId="51" priority="48">
      <formula>C95&lt;&gt;1</formula>
    </cfRule>
  </conditionalFormatting>
  <conditionalFormatting sqref="D143">
    <cfRule type="expression" dxfId="50" priority="49">
      <formula>C143&lt;&gt;1</formula>
    </cfRule>
  </conditionalFormatting>
  <conditionalFormatting sqref="D47">
    <cfRule type="expression" dxfId="49" priority="50">
      <formula>C47&lt;&gt;2.5</formula>
    </cfRule>
  </conditionalFormatting>
  <conditionalFormatting sqref="D104">
    <cfRule type="expression" dxfId="48" priority="51">
      <formula>C104&lt;&gt;2.5</formula>
    </cfRule>
  </conditionalFormatting>
  <conditionalFormatting sqref="D140">
    <cfRule type="expression" dxfId="47" priority="52">
      <formula>C140&lt;&gt;2</formula>
    </cfRule>
  </conditionalFormatting>
  <conditionalFormatting sqref="D131">
    <cfRule type="expression" dxfId="46" priority="53">
      <formula>C131&lt;&gt;2</formula>
    </cfRule>
  </conditionalFormatting>
  <conditionalFormatting sqref="D125">
    <cfRule type="expression" dxfId="45" priority="54">
      <formula>C125&lt;&gt;2</formula>
    </cfRule>
  </conditionalFormatting>
  <conditionalFormatting sqref="D122">
    <cfRule type="expression" dxfId="44" priority="55">
      <formula>C122&lt;&gt;2</formula>
    </cfRule>
  </conditionalFormatting>
  <conditionalFormatting sqref="D146">
    <cfRule type="expression" dxfId="43" priority="56">
      <formula>C146&lt;&gt;4</formula>
    </cfRule>
  </conditionalFormatting>
  <conditionalFormatting sqref="D56">
    <cfRule type="expression" dxfId="42" priority="57">
      <formula>C56&lt;&gt;3.5</formula>
    </cfRule>
  </conditionalFormatting>
  <conditionalFormatting sqref="D59">
    <cfRule type="expression" dxfId="41" priority="58">
      <formula>C59&lt;&gt;3.5</formula>
    </cfRule>
  </conditionalFormatting>
  <conditionalFormatting sqref="D74">
    <cfRule type="expression" dxfId="40" priority="59">
      <formula>C74&lt;&gt;2</formula>
    </cfRule>
  </conditionalFormatting>
  <conditionalFormatting sqref="D134">
    <cfRule type="expression" dxfId="39" priority="60">
      <formula>C134&lt;&gt;3</formula>
    </cfRule>
  </conditionalFormatting>
  <conditionalFormatting sqref="D107">
    <cfRule type="expression" dxfId="38" priority="61">
      <formula>C107&lt;&gt;3</formula>
    </cfRule>
  </conditionalFormatting>
  <conditionalFormatting sqref="D110">
    <cfRule type="expression" dxfId="37" priority="62">
      <formula>C110&lt;&gt;3</formula>
    </cfRule>
  </conditionalFormatting>
  <conditionalFormatting sqref="D92">
    <cfRule type="expression" dxfId="36" priority="63">
      <formula>C92&lt;&gt;3</formula>
    </cfRule>
  </conditionalFormatting>
  <conditionalFormatting sqref="D128">
    <cfRule type="expression" dxfId="35" priority="64">
      <formula>C128&lt;&gt;3</formula>
    </cfRule>
  </conditionalFormatting>
  <conditionalFormatting sqref="C143">
    <cfRule type="expression" dxfId="34" priority="65">
      <formula>C143&lt;&gt;1</formula>
    </cfRule>
  </conditionalFormatting>
  <conditionalFormatting sqref="C140">
    <cfRule type="expression" dxfId="33" priority="66">
      <formula>C140&lt;&gt;2</formula>
    </cfRule>
  </conditionalFormatting>
  <conditionalFormatting sqref="C137">
    <cfRule type="expression" dxfId="32" priority="67">
      <formula>C137&lt;&gt;1.5</formula>
    </cfRule>
  </conditionalFormatting>
  <conditionalFormatting sqref="C131">
    <cfRule type="expression" dxfId="31" priority="68">
      <formula>C131&lt;&gt;2</formula>
    </cfRule>
  </conditionalFormatting>
  <conditionalFormatting sqref="C125">
    <cfRule type="expression" dxfId="30" priority="69">
      <formula>C125&lt;&gt;2</formula>
    </cfRule>
  </conditionalFormatting>
  <conditionalFormatting sqref="C122">
    <cfRule type="expression" dxfId="29" priority="70">
      <formula>C122&lt;&gt;2</formula>
    </cfRule>
  </conditionalFormatting>
  <conditionalFormatting sqref="C119">
    <cfRule type="expression" dxfId="28" priority="71">
      <formula>C119&lt;&gt;1.5</formula>
    </cfRule>
  </conditionalFormatting>
  <conditionalFormatting sqref="C116">
    <cfRule type="expression" dxfId="27" priority="72">
      <formula>C116&lt;&gt;3.5</formula>
    </cfRule>
  </conditionalFormatting>
  <conditionalFormatting sqref="C113">
    <cfRule type="expression" dxfId="26" priority="73">
      <formula>C113&lt;&gt;1.5</formula>
    </cfRule>
  </conditionalFormatting>
  <conditionalFormatting sqref="C104">
    <cfRule type="expression" dxfId="25" priority="74">
      <formula>C104&lt;&gt;2.5</formula>
    </cfRule>
  </conditionalFormatting>
  <conditionalFormatting sqref="C101">
    <cfRule type="expression" dxfId="24" priority="75">
      <formula>C101&lt;&gt;2</formula>
    </cfRule>
  </conditionalFormatting>
  <conditionalFormatting sqref="C98">
    <cfRule type="expression" dxfId="23" priority="76">
      <formula>C98&lt;&gt;1.5</formula>
    </cfRule>
  </conditionalFormatting>
  <conditionalFormatting sqref="C17">
    <cfRule type="expression" dxfId="22" priority="77">
      <formula>C17&lt;&gt;1.5</formula>
    </cfRule>
  </conditionalFormatting>
  <conditionalFormatting sqref="C20">
    <cfRule type="expression" dxfId="21" priority="78">
      <formula>C20&lt;&gt;2.5</formula>
    </cfRule>
  </conditionalFormatting>
  <conditionalFormatting sqref="C23">
    <cfRule type="expression" dxfId="20" priority="79">
      <formula>C23&lt;&gt;1</formula>
    </cfRule>
  </conditionalFormatting>
  <conditionalFormatting sqref="C26">
    <cfRule type="expression" dxfId="19" priority="80">
      <formula>C26&lt;&gt;1.5</formula>
    </cfRule>
  </conditionalFormatting>
  <conditionalFormatting sqref="C29">
    <cfRule type="expression" dxfId="18" priority="81">
      <formula>C29&lt;&gt;1</formula>
    </cfRule>
  </conditionalFormatting>
  <conditionalFormatting sqref="C35">
    <cfRule type="expression" dxfId="17" priority="82">
      <formula>C35&lt;&gt;1</formula>
    </cfRule>
  </conditionalFormatting>
  <conditionalFormatting sqref="C38">
    <cfRule type="expression" dxfId="16" priority="83">
      <formula>C38&lt;&gt;1</formula>
    </cfRule>
  </conditionalFormatting>
  <conditionalFormatting sqref="C41">
    <cfRule type="expression" dxfId="15" priority="84">
      <formula>C41&lt;&gt;1</formula>
    </cfRule>
  </conditionalFormatting>
  <conditionalFormatting sqref="C44">
    <cfRule type="expression" dxfId="14" priority="85">
      <formula>C44&lt;&gt;3</formula>
    </cfRule>
  </conditionalFormatting>
  <conditionalFormatting sqref="C50">
    <cfRule type="expression" dxfId="13" priority="86">
      <formula>C50&lt;&gt;2</formula>
    </cfRule>
  </conditionalFormatting>
  <conditionalFormatting sqref="C53">
    <cfRule type="expression" dxfId="12" priority="87">
      <formula>C53&lt;&gt;1</formula>
    </cfRule>
  </conditionalFormatting>
  <conditionalFormatting sqref="C62">
    <cfRule type="expression" dxfId="11" priority="88">
      <formula>C62&lt;&gt;1.5</formula>
    </cfRule>
  </conditionalFormatting>
  <conditionalFormatting sqref="C65">
    <cfRule type="expression" dxfId="10" priority="89">
      <formula>C65&lt;&gt;1.5</formula>
    </cfRule>
  </conditionalFormatting>
  <conditionalFormatting sqref="C68">
    <cfRule type="expression" dxfId="9" priority="90">
      <formula>C68&lt;&gt;2</formula>
    </cfRule>
  </conditionalFormatting>
  <conditionalFormatting sqref="C71">
    <cfRule type="expression" dxfId="8" priority="91">
      <formula>C71&lt;&gt;1.5</formula>
    </cfRule>
  </conditionalFormatting>
  <conditionalFormatting sqref="C74">
    <cfRule type="expression" dxfId="7" priority="92">
      <formula>C74&lt;&gt;2</formula>
    </cfRule>
  </conditionalFormatting>
  <conditionalFormatting sqref="C83">
    <cfRule type="expression" dxfId="6" priority="93">
      <formula>C83&lt;&gt;1</formula>
    </cfRule>
  </conditionalFormatting>
  <conditionalFormatting sqref="C80">
    <cfRule type="expression" dxfId="5" priority="94">
      <formula>C80&lt;&gt;1</formula>
    </cfRule>
  </conditionalFormatting>
  <conditionalFormatting sqref="C86">
    <cfRule type="expression" dxfId="4" priority="95">
      <formula>C86&lt;&gt;1.5</formula>
    </cfRule>
  </conditionalFormatting>
  <conditionalFormatting sqref="C89">
    <cfRule type="expression" dxfId="3" priority="96">
      <formula>C89&lt;&gt;1.5</formula>
    </cfRule>
  </conditionalFormatting>
  <conditionalFormatting sqref="C92">
    <cfRule type="expression" dxfId="2" priority="97">
      <formula>C92&lt;&gt;3</formula>
    </cfRule>
  </conditionalFormatting>
  <conditionalFormatting sqref="C95">
    <cfRule type="expression" dxfId="1" priority="98">
      <formula>C95&lt;&gt;1</formula>
    </cfRule>
  </conditionalFormatting>
  <conditionalFormatting sqref="D159">
    <cfRule type="expression" dxfId="0" priority="99">
      <formula>$C$159&gt;2.25</formula>
    </cfRule>
  </conditionalFormatting>
  <pageMargins left="0.7" right="0.7" top="0.75" bottom="0.75" header="0" footer="0"/>
  <pageSetup scale="84" orientation="landscape" r:id="rId1"/>
  <headerFooter>
    <oddFooter>&amp;L&amp;"Times New Roman,Regular"&amp;P&amp;R&amp;"Times New Roman,Regular"Rev. 9/11/2020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 Non-Athletic Ext Day Gr</vt:lpstr>
      <vt:lpstr>'2020-21 Non-Athletic Ext Day Gr'!Print_Area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Susalla Rosemarie</dc:creator>
  <cp:lastModifiedBy>Microsoft Office User</cp:lastModifiedBy>
  <cp:lastPrinted>2020-09-11T20:06:13Z</cp:lastPrinted>
  <dcterms:created xsi:type="dcterms:W3CDTF">2019-06-26T20:40:11Z</dcterms:created>
  <dcterms:modified xsi:type="dcterms:W3CDTF">2020-09-18T20:54:35Z</dcterms:modified>
</cp:coreProperties>
</file>